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 codeName="ThisWorkbook"/>
  <mc:AlternateContent xmlns:mc="http://schemas.openxmlformats.org/markup-compatibility/2006">
    <mc:Choice Requires="x15">
      <x15ac:absPath xmlns:x15ac="http://schemas.microsoft.com/office/spreadsheetml/2010/11/ac" url="G:\1. พนักงานกองทุน\ประเมินพนง.กองทุน\ประเมิน 2567\ประเมิน พนง.กองทุน\ประเมิน 2567\บันทึกประเมินครั้งที่ 1  2567\"/>
    </mc:Choice>
  </mc:AlternateContent>
  <xr:revisionPtr revIDLastSave="0" documentId="13_ncr:1_{4841FE94-2CC3-46AD-92AE-160FD028C223}" xr6:coauthVersionLast="47" xr6:coauthVersionMax="47" xr10:uidLastSave="{00000000-0000-0000-0000-000000000000}"/>
  <workbookProtection workbookAlgorithmName="SHA-512" workbookHashValue="6PqQZbiQZmQT0lykMTicynm2B23QTW0xct1e2+KRwGFP2TBIL12Rc5442ktQVW0hO32uKccP3pppXLdwG6kW0Q==" workbookSaltValue="LHvAtbhURFxPkGhvTiurDg==" workbookSpinCount="100000" lockStructure="1"/>
  <bookViews>
    <workbookView xWindow="-120" yWindow="-120" windowWidth="21840" windowHeight="13020" xr2:uid="{00000000-000D-0000-FFFF-FFFF00000000}"/>
  </bookViews>
  <sheets>
    <sheet name="ตัวอย่าง" sheetId="1" r:id="rId1"/>
    <sheet name="แบบประเมิน" sheetId="2" r:id="rId2"/>
  </sheets>
  <definedNames>
    <definedName name="_xlnm.Print_Area" localSheetId="1">แบบประเมิน!$A$1:$J$120</definedName>
    <definedName name="Z_003694CA_CC33_4018_97C0_E3DC976B6FF9_.wvu.Cols" localSheetId="0" hidden="1">ตัวอย่าง!$K:$K,ตัวอย่าง!$JG:$JG,ตัวอย่าง!$TC:$TC,ตัวอย่าง!$ACY:$ACY,ตัวอย่าง!$AMU:$AMU,ตัวอย่าง!$AWQ:$AWQ,ตัวอย่าง!$BGM:$BGM,ตัวอย่าง!$BQI:$BQI,ตัวอย่าง!$CAE:$CAE,ตัวอย่าง!$CKA:$CKA,ตัวอย่าง!$CTW:$CTW,ตัวอย่าง!$DDS:$DDS,ตัวอย่าง!$DNO:$DNO,ตัวอย่าง!$DXK:$DXK,ตัวอย่าง!$EHG:$EHG,ตัวอย่าง!$ERC:$ERC,ตัวอย่าง!$FAY:$FAY,ตัวอย่าง!$FKU:$FKU,ตัวอย่าง!$FUQ:$FUQ,ตัวอย่าง!$GEM:$GEM,ตัวอย่าง!$GOI:$GOI,ตัวอย่าง!$GYE:$GYE,ตัวอย่าง!$HIA:$HIA,ตัวอย่าง!$HRW:$HRW,ตัวอย่าง!$IBS:$IBS,ตัวอย่าง!$ILO:$ILO,ตัวอย่าง!$IVK:$IVK,ตัวอย่าง!$JFG:$JFG,ตัวอย่าง!$JPC:$JPC,ตัวอย่าง!$JYY:$JYY,ตัวอย่าง!$KIU:$KIU,ตัวอย่าง!$KSQ:$KSQ,ตัวอย่าง!$LCM:$LCM,ตัวอย่าง!$LMI:$LMI,ตัวอย่าง!$LWE:$LWE,ตัวอย่าง!$MGA:$MGA,ตัวอย่าง!$MPW:$MPW,ตัวอย่าง!$MZS:$MZS,ตัวอย่าง!$NJO:$NJO,ตัวอย่าง!$NTK:$NTK,ตัวอย่าง!$ODG:$ODG,ตัวอย่าง!$ONC:$ONC,ตัวอย่าง!$OWY:$OWY,ตัวอย่าง!$PGU:$PGU,ตัวอย่าง!$PQQ:$PQQ,ตัวอย่าง!$QAM:$QAM,ตัวอย่าง!$QKI:$QKI,ตัวอย่าง!$QUE:$QUE,ตัวอย่าง!$REA:$REA,ตัวอย่าง!$RNW:$RNW,ตัวอย่าง!$RXS:$RXS,ตัวอย่าง!$SHO:$SHO,ตัวอย่าง!$SRK:$SRK,ตัวอย่าง!$TBG:$TBG,ตัวอย่าง!$TLC:$TLC,ตัวอย่าง!$TUY:$TUY,ตัวอย่าง!$UEU:$UEU,ตัวอย่าง!$UOQ:$UOQ,ตัวอย่าง!$UYM:$UYM,ตัวอย่าง!$VII:$VII,ตัวอย่าง!$VSE:$VSE,ตัวอย่าง!$WCA:$WCA,ตัวอย่าง!$WLW:$WLW,ตัวอย่าง!$WVS:$WVS</definedName>
    <definedName name="Z_003694CA_CC33_4018_97C0_E3DC976B6FF9_.wvu.PrintArea" localSheetId="1" hidden="1">แบบประเมิน!$A$1:$J$119</definedName>
  </definedNames>
  <calcPr calcId="181029"/>
  <customWorkbookViews>
    <customWorkbookView name="Sopaporn2 - Personal View" guid="{003694CA-CC33-4018-97C0-E3DC976B6FF9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3" i="1" l="1"/>
  <c r="E136" i="1"/>
  <c r="E137" i="1"/>
  <c r="J132" i="1"/>
  <c r="J95" i="1"/>
  <c r="J67" i="1"/>
  <c r="K16" i="2" l="1"/>
  <c r="K32" i="2" l="1"/>
  <c r="K51" i="2" l="1"/>
  <c r="K47" i="2"/>
  <c r="K41" i="2"/>
  <c r="K37" i="2"/>
  <c r="J37" i="2" s="1"/>
  <c r="J40" i="2" s="1"/>
  <c r="J16" i="2"/>
  <c r="K77" i="2" l="1"/>
  <c r="K74" i="2"/>
  <c r="K68" i="2"/>
  <c r="K64" i="2"/>
  <c r="J63" i="2" s="1"/>
  <c r="J51" i="2" l="1"/>
  <c r="J47" i="2"/>
  <c r="J42" i="2"/>
  <c r="J55" i="2" l="1"/>
  <c r="J57" i="2" s="1"/>
  <c r="E84" i="2" s="1"/>
  <c r="J32" i="2"/>
  <c r="J67" i="2" l="1"/>
  <c r="K71" i="2"/>
  <c r="I84" i="2" l="1"/>
  <c r="I86" i="2" s="1"/>
  <c r="G138" i="1"/>
  <c r="I132" i="1"/>
  <c r="K126" i="1"/>
  <c r="J126" i="1" s="1"/>
  <c r="K120" i="1"/>
  <c r="J120" i="1" s="1"/>
  <c r="K114" i="1"/>
  <c r="J114" i="1" s="1"/>
  <c r="K108" i="1"/>
  <c r="J108" i="1" s="1"/>
  <c r="K102" i="1"/>
  <c r="J102" i="1" s="1"/>
  <c r="K84" i="1"/>
  <c r="J84" i="1" s="1"/>
  <c r="K72" i="1"/>
  <c r="J72" i="1" s="1"/>
  <c r="K56" i="1"/>
  <c r="J56" i="1" s="1"/>
  <c r="K44" i="1"/>
  <c r="J44" i="1" s="1"/>
  <c r="I39" i="1"/>
  <c r="I67" i="1" s="1"/>
  <c r="I95" i="1" s="1"/>
  <c r="K28" i="1"/>
  <c r="J28" i="1" s="1"/>
  <c r="K16" i="1"/>
  <c r="J16" i="1" s="1"/>
  <c r="J39" i="1" l="1"/>
  <c r="I136" i="1"/>
  <c r="I137" i="1"/>
  <c r="I138" i="1" l="1"/>
  <c r="B145" i="1" s="1"/>
  <c r="B146" i="1" l="1"/>
  <c r="B142" i="1"/>
  <c r="B144" i="1"/>
  <c r="J70" i="2"/>
  <c r="J73" i="2"/>
  <c r="J76" i="2"/>
  <c r="J79" i="2" l="1"/>
  <c r="E85" i="2" s="1"/>
  <c r="I85" i="2" s="1"/>
  <c r="I79" i="2"/>
  <c r="B91" i="2" l="1"/>
  <c r="B90" i="2" l="1"/>
  <c r="B94" i="2"/>
  <c r="B92" i="2"/>
  <c r="B93" i="2"/>
  <c r="G86" i="2"/>
</calcChain>
</file>

<file path=xl/sharedStrings.xml><?xml version="1.0" encoding="utf-8"?>
<sst xmlns="http://schemas.openxmlformats.org/spreadsheetml/2006/main" count="323" uniqueCount="162">
  <si>
    <t>รอบการประเมิน</t>
  </si>
  <si>
    <t>ครั้งที่</t>
  </si>
  <si>
    <t>ระหว่างวันที่</t>
  </si>
  <si>
    <t>ถึงวันที่</t>
  </si>
  <si>
    <t>ชื่อผู้รับการประเมิน</t>
  </si>
  <si>
    <t>ตำแหน่ง</t>
  </si>
  <si>
    <t>ประเภทกลุ่มงาน</t>
  </si>
  <si>
    <t>สังกัด</t>
  </si>
  <si>
    <t>วันเริ่มสัญญาจ้าง</t>
  </si>
  <si>
    <t>วันสิ้นสุดสัญญาจ้าง</t>
  </si>
  <si>
    <t>ชื่อผู้ประเมิน</t>
  </si>
  <si>
    <t>หน้าที่/ภารกิจ</t>
  </si>
  <si>
    <t>ตัวชี้วัด/ผลงานจริง</t>
  </si>
  <si>
    <t>ระดับค่าเป้าหมาย (ก)</t>
  </si>
  <si>
    <t>น้ำหนัก (ข)</t>
  </si>
  <si>
    <t>คะแนน (ค)</t>
  </si>
  <si>
    <t>ร้อยละ</t>
  </si>
  <si>
    <t>(ค = กxข)</t>
  </si>
  <si>
    <t>x</t>
  </si>
  <si>
    <t>รวม หน้า 1</t>
  </si>
  <si>
    <t>รวมทุกตัวชี้วัด</t>
  </si>
  <si>
    <t>พฤติกรรมการปฏิบัติงาน</t>
  </si>
  <si>
    <t>ระดับที่แสดงออกจริง (ก)</t>
  </si>
  <si>
    <t>ต่ำกว่ากำหนดมาก</t>
  </si>
  <si>
    <t>ต่ำกว่ากำหนด</t>
  </si>
  <si>
    <t>ตามกำหนด</t>
  </si>
  <si>
    <t>เกินกว่าที่กำหนด</t>
  </si>
  <si>
    <t>เกินกว่าที่กำหนดมาก</t>
  </si>
  <si>
    <t>(ค = (กxข)</t>
  </si>
  <si>
    <t>1. การมุ่งผลสัมฤทธิ์</t>
  </si>
  <si>
    <t xml:space="preserve"> - มีความเพียรพยายาม มานะ อดทน 
 - พัฒนา และปรับปรุง ระบบ ขั้นตอน วิธีการทำงาน เพื่อให้งานมีประสิทธิภาพมากยิ่งขึ้น</t>
  </si>
  <si>
    <t>2. บริการที่ดี</t>
  </si>
  <si>
    <t xml:space="preserve"> - ให้บริการได้รวดเร็ว ทันการณ์ ไม่ล่าช้า
 - ให้บริการที่สุภาพ ยิ้มแย้ม ให้เกียรติผู้รับบริการ</t>
  </si>
  <si>
    <t>3. การสั่งสมความเชี่ยวชาญในงานอาชีพ</t>
  </si>
  <si>
    <t xml:space="preserve"> - มีความสนใจ ใฝ่เรียนรู้
 - พัฒนาตัวเอง เพิ่มพูนทักษะการทำงานอยู่เสมอ</t>
  </si>
  <si>
    <t>4. การยึดมั่นในความถูกต้องชอบธรรมและจริยธรรม</t>
  </si>
  <si>
    <t>5. การทำงานเป็นทีม</t>
  </si>
  <si>
    <t xml:space="preserve"> - ให้การสนับสนุน และให้ความร่วมมือกับทีมงานด้วยดี
 - มีน้ำใจ และช่วยเหลือทีมงานเสมอ</t>
  </si>
  <si>
    <t>รวม</t>
  </si>
  <si>
    <t>ส่วนที่ 4 สรุปผลการประเมิน</t>
  </si>
  <si>
    <t>องค์ประกอบการประเมิน</t>
  </si>
  <si>
    <t>คะแนนร้อยละ (ก)</t>
  </si>
  <si>
    <t>รวมคะแนน (ก) x (ข)</t>
  </si>
  <si>
    <t>ผลการประเมินด้านผลสัมฤทธิ์ของงาน</t>
  </si>
  <si>
    <t>ผลการประเมินพฤติกรรมการปฏิบัติงาน</t>
  </si>
  <si>
    <t>ระดับผลการประเมิน</t>
  </si>
  <si>
    <t>ดีเด่น</t>
  </si>
  <si>
    <t>95 - 100</t>
  </si>
  <si>
    <t>ดีมาก</t>
  </si>
  <si>
    <t>85 - 94</t>
  </si>
  <si>
    <t>ดี</t>
  </si>
  <si>
    <t>75 - 84</t>
  </si>
  <si>
    <t>พอใช้</t>
  </si>
  <si>
    <t>65 - 74</t>
  </si>
  <si>
    <t>ต้องปรับปรุง</t>
  </si>
  <si>
    <t>0 - 64</t>
  </si>
  <si>
    <t>ความคิดเห็นเพิ่มเติมของผู้ประเมิน</t>
  </si>
  <si>
    <t>ส่วนที่ 5 การรับทราบผลการประเมิน</t>
  </si>
  <si>
    <t>ผู้ประเมิน :</t>
  </si>
  <si>
    <t>ผู้รับการประเมิน :</t>
  </si>
  <si>
    <t>ลงชื่อ</t>
  </si>
  <si>
    <t>วันที่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</si>
  <si>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</si>
  <si>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</si>
  <si>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>ผู้บังคับบัญชาเหนือขึ้นไปอีกชั้นหนึ่ง (ถ้ามี) :</t>
  </si>
  <si>
    <t>แบบประเมินผลการปฏิบัติงานของพนักงานกองทุน</t>
  </si>
  <si>
    <r>
      <rPr>
        <b/>
        <u/>
        <sz val="11"/>
        <color indexed="8"/>
        <rFont val="Chulabhorn Likit Text Light๙"/>
      </rPr>
      <t>ส่วนที่</t>
    </r>
    <r>
      <rPr>
        <b/>
        <sz val="11"/>
        <color indexed="8"/>
        <rFont val="Chulabhorn Likit Text Light๙"/>
      </rPr>
      <t xml:space="preserve"> 3 การประเมินพฤติกรรมการปฏิบัติงาน</t>
    </r>
  </si>
  <si>
    <r>
      <rPr>
        <sz val="11"/>
        <color indexed="8"/>
        <rFont val="Chulabhorn Likit Text Light๙"/>
      </rPr>
      <t>o ได้แจ้งผลการประเมินแล้วเมื่อวันที่</t>
    </r>
  </si>
  <si>
    <r>
      <rPr>
        <sz val="11"/>
        <color indexed="8"/>
        <rFont val="Chulabhorn Likit Text Light๙"/>
      </rPr>
      <t>o ได้รับทราบผลการประเมินแล้ว</t>
    </r>
  </si>
  <si>
    <r>
      <rPr>
        <sz val="11"/>
        <color indexed="8"/>
        <rFont val="Chulabhorn Likit Text Light๙"/>
      </rPr>
      <t>o เห็นด้วยกับผลการประเมิน</t>
    </r>
  </si>
  <si>
    <r>
      <rPr>
        <sz val="11"/>
        <color indexed="8"/>
        <rFont val="Chulabhorn Likit Text Light๙"/>
      </rPr>
      <t>o มีความเห็นต่างดังนี้</t>
    </r>
  </si>
  <si>
    <t>รวม หน้า 1 - 2</t>
  </si>
  <si>
    <t>ประเภทงาน</t>
  </si>
  <si>
    <t xml:space="preserve"> งานบริหารทั่วไป</t>
  </si>
  <si>
    <r>
      <rPr>
        <b/>
        <u/>
        <sz val="11"/>
        <color indexed="8"/>
        <rFont val="Chulabhorn Likit Text Light๙"/>
      </rPr>
      <t>ส่วนที่ 1</t>
    </r>
    <r>
      <rPr>
        <b/>
        <sz val="11"/>
        <color indexed="8"/>
        <rFont val="Chulabhorn Likit Text Light๙"/>
      </rPr>
      <t xml:space="preserve"> : ข้อมูลของผู้รับการประเมิน</t>
    </r>
  </si>
  <si>
    <r>
      <rPr>
        <b/>
        <u/>
        <sz val="11"/>
        <color indexed="8"/>
        <rFont val="Chulabhorn Likit Text Light๙"/>
      </rPr>
      <t>ส่วนที่ 2</t>
    </r>
    <r>
      <rPr>
        <b/>
        <sz val="11"/>
        <color indexed="8"/>
        <rFont val="Chulabhorn Likit Text Light๙"/>
      </rPr>
      <t xml:space="preserve"> : การประเมินผลสัมฤทธิ์ของงาน</t>
    </r>
  </si>
  <si>
    <t xml:space="preserve"> นายปริญญา รักงาน</t>
  </si>
  <si>
    <t>นายปกรณ์ ดีงาม</t>
  </si>
  <si>
    <t xml:space="preserve"> - ปฏิบัติหน้าที่ด้วยความซื่อสัตย์ สุจริต ถูกต้องตามระเบียบ กฎหมาย </t>
  </si>
  <si>
    <t>นักจัดการงานทั่วไป</t>
  </si>
  <si>
    <t>อกส.จ. กระบี่</t>
  </si>
  <si>
    <t>สำนักงานกองทุนพัฒนาบทบาทสตรี กรมการพัฒนาชุมชน</t>
  </si>
  <si>
    <t>จัดทำแผนการดำเนินงานและแผนการเบิกจ่ายงบประมาณ เสนอให้ อกส.จ ทราบ เพื่อกำกับผลการเบิกจ่ายให้เป็นไปตามแผนที่กำหนด</t>
  </si>
  <si>
    <t xml:space="preserve">รายงานผลการเบิกจ่ายงบประมาณ ให้ อกส.จ. ทุกครั้งที่มีการประชุมณะอนุกรรมการฯ 
อย่างน้อยเดือนละ 2 ครั้ง
</t>
  </si>
  <si>
    <t xml:space="preserve">สิ้นไตรมาสที่ 2 เบิกจ่ายได้น้อยกว่า
ร้อยละ 32
</t>
  </si>
  <si>
    <t>สิ้นไตรมาสที่ 2 เบิกจ่ายได้ ไม่น้อยกว่าร้อยละ 43</t>
  </si>
  <si>
    <t>สิ้นไตรมาสที่ 2 เบิกจ่ายได้ ไม่น้อยกว่าร้อยละ 54</t>
  </si>
  <si>
    <t>2. การบริหารจัดการหนี้ของกองทุนพัฒนาบทบาทสตรี ระดับจังหวัด</t>
  </si>
  <si>
    <t>ร้อยละของหนี้เกินกำหนดชำระ</t>
  </si>
  <si>
    <t>3. การเพิ่มสมาชิกกองทุนพัฒนาบทบาทสตรี ระดับจังหวัด</t>
  </si>
  <si>
    <t>จำนวนสมาชิกกองทุนพัฒนาบทบาทสตรี ที่เพิ่มขึ้น</t>
  </si>
  <si>
    <t>เบิกจ่ายได้ ไม่น้อยกว่าร้อยละ 43</t>
  </si>
  <si>
    <t>ร้อยละของหนี้เกินกำหนดชำระ น้อยกว่าร้อยละ  5 - 10</t>
  </si>
  <si>
    <t>จำนวนสมาชิกกองทุนพัฒนาบทบาทสตรี ที่เพิ่มขึ้น สิ้นไตรมาสที่ 2 ไม่น้อยกว่าร้อยละ 30</t>
  </si>
  <si>
    <t>4. การจัดประชุมคณะอนุกรรมการบริหารกองทุนพัฒนาบทบาทสตรีระดับจังหวัด/กรุงเทพมหานคร</t>
  </si>
  <si>
    <t>ระดับความสำเร็จของการจัดประชุมคณะอนุกรรมการบริหารกองทุนพัฒนาบทบาทสตรีระดับจังหวัด/กรุงเทพมหานคร</t>
  </si>
  <si>
    <t>รวบรวมข้อมูลการจัดทำระเบียบวาระการประชุม อกส.จ/อกส.กทม.</t>
  </si>
  <si>
    <t>ประสานหน่วยงานที่เกี่ยวข้องเข้าร่วมประชุม อกส.จ./อกส.กทม.</t>
  </si>
  <si>
    <t>จัดทำระเบียบวาระการประชุมได้เรียบร้อย ครบถ้วน</t>
  </si>
  <si>
    <t>จัดทำรายงานการประชุมเสนอเพื่อรับรองรายงานการประชุมภายใน 2 สัปดาห์</t>
  </si>
  <si>
    <t>ดำเนินการจัดประชุมคณะ อนุกรรมการบริหารกองทุนพัฒนาบทบาทสตรีระดับจังหวัด/กทม.</t>
  </si>
  <si>
    <t>ระดับความสำเร็จของการจัดประชุม รายงานการประชุมเสนอเพื่อรับรองรายงานการประชุมภายใน 2 สัปดาห์</t>
  </si>
  <si>
    <t>5. การเสนอโครงการตามยุทธศาสตร์กองทุนพัฒนาบทบาทสตรี ประจำปีงบประมาณ พ.ศ. 2566</t>
  </si>
  <si>
    <t>ระดับความสำเร็จในการเสนอโครงการตามยุทธศาสตร์กองทุนพัฒนาบทบาทสตรี ประจำปีงบประมาณ   พ.ศ. 2566</t>
  </si>
  <si>
    <t>มีแผนการดำเนินงานโครงการตามยุทธศาสตร์กองทุนพัฒนาบทบาทสตรี ประจำปีงบประมาณ พ.ศ. 2566</t>
  </si>
  <si>
    <t xml:space="preserve"> -</t>
  </si>
  <si>
    <t>มีการขออนุมัติโครงการและขออนุมัติดำเนินงานโครงการตามยุทธศาสตร์กองทุนพัฒนาบทบาทสตรี</t>
  </si>
  <si>
    <t>มีการดำเนินงานโครงการตามยุทธศาสตร์กองทุนพัฒนาบทบาทสตรี</t>
  </si>
  <si>
    <t>มีการสรุปผลการดำเนินงานโครงการ และเสนอผู้บังคับบัญชาตามลำดับขั้น ให้เป็นไปตามระเบียบที่กำหนด</t>
  </si>
  <si>
    <t>ระดับความสำเร็จในการเสนอโครงการ มีการดำเนินงานโครงการตามยุทธศาสตร์กองทุนพัฒนาบทบาทสตรี</t>
  </si>
  <si>
    <t>รายทีม</t>
  </si>
  <si>
    <t>รายบุคคล</t>
  </si>
  <si>
    <r>
      <rPr>
        <b/>
        <u/>
        <sz val="11"/>
        <color indexed="8"/>
        <rFont val="Chulabhorn Likit Text Light๙"/>
      </rPr>
      <t>ตัวชี้วัด</t>
    </r>
    <r>
      <rPr>
        <b/>
        <sz val="11"/>
        <color indexed="8"/>
        <rFont val="Chulabhorn Likit Text Light๙"/>
      </rPr>
      <t xml:space="preserve"> :</t>
    </r>
  </si>
  <si>
    <r>
      <rPr>
        <b/>
        <u/>
        <sz val="11"/>
        <color indexed="8"/>
        <rFont val="Chulabhorn Likit Text Light๙"/>
      </rPr>
      <t>ผลงานจริง</t>
    </r>
    <r>
      <rPr>
        <b/>
        <sz val="11"/>
        <color indexed="8"/>
        <rFont val="Chulabhorn Likit Text Light๙"/>
      </rPr>
      <t xml:space="preserve"> :</t>
    </r>
  </si>
  <si>
    <t>ตัวชี้วัดที่ 2</t>
  </si>
  <si>
    <t>การบริหารจัดการหนี้ของกองทุนพัฒนาบทบาทสตรี ระดับจังหวัด</t>
  </si>
  <si>
    <t>ตัวชี้วัดที่ 2 ร้อยละของหนี้เกินกำหนดชำระ</t>
  </si>
  <si>
    <t>ตัวชี้วัดที่ 3</t>
  </si>
  <si>
    <t xml:space="preserve">รวม </t>
  </si>
  <si>
    <t>o ได้แจ้งผลการประเมินแล้วเมื่อวันที่</t>
  </si>
  <si>
    <t>o ได้รับทราบผลการประเมินแล้ว</t>
  </si>
  <si>
    <t>o เห็นด้วยกับผลการประเมิน</t>
  </si>
  <si>
    <t>o มีความเห็นต่างดังนี้</t>
  </si>
  <si>
    <r>
      <rPr>
        <b/>
        <u/>
        <sz val="10"/>
        <color indexed="8"/>
        <rFont val="Chulabhorn Likit Text"/>
      </rPr>
      <t>ส่วนที่ 1</t>
    </r>
    <r>
      <rPr>
        <b/>
        <sz val="10"/>
        <color indexed="8"/>
        <rFont val="Chulabhorn Likit Text"/>
      </rPr>
      <t xml:space="preserve"> ข้อมูลของผู้รับการประเมิน</t>
    </r>
  </si>
  <si>
    <r>
      <rPr>
        <b/>
        <u/>
        <sz val="10"/>
        <color indexed="8"/>
        <rFont val="Chulabhorn Likit Text"/>
      </rPr>
      <t>ส่วนที่</t>
    </r>
    <r>
      <rPr>
        <b/>
        <sz val="10"/>
        <color indexed="8"/>
        <rFont val="Chulabhorn Likit Text"/>
      </rPr>
      <t xml:space="preserve"> 2 การประเมินผลสัมฤทธิ์ของงาน</t>
    </r>
  </si>
  <si>
    <t>รวมทั้งหมด</t>
  </si>
  <si>
    <t xml:space="preserve">รวมส่วนที่ 2 </t>
  </si>
  <si>
    <t>รวมส่วนที่ 3</t>
  </si>
  <si>
    <t xml:space="preserve"> </t>
  </si>
  <si>
    <t>การเพิ่มสมาชิกกองทุนพัฒนาบทบาทสตรี ระดับจังหวัด</t>
  </si>
  <si>
    <r>
      <rPr>
        <b/>
        <u/>
        <sz val="9"/>
        <color indexed="8"/>
        <rFont val="Chulabhorn Likit Text"/>
      </rPr>
      <t>ส่วนที่</t>
    </r>
    <r>
      <rPr>
        <b/>
        <sz val="9"/>
        <color indexed="8"/>
        <rFont val="Chulabhorn Likit Text"/>
      </rPr>
      <t xml:space="preserve"> 3 การประเมินพฤติกรรมการปฏิบัติงาน</t>
    </r>
  </si>
  <si>
    <r>
      <rPr>
        <b/>
        <u/>
        <sz val="9"/>
        <color indexed="8"/>
        <rFont val="Chulabhorn Likit Text"/>
      </rPr>
      <t>ตัวชี้วัด</t>
    </r>
    <r>
      <rPr>
        <b/>
        <sz val="9"/>
        <color indexed="8"/>
        <rFont val="Chulabhorn Likit Text"/>
      </rPr>
      <t xml:space="preserve"> :</t>
    </r>
  </si>
  <si>
    <r>
      <rPr>
        <b/>
        <u/>
        <sz val="9"/>
        <color indexed="8"/>
        <rFont val="Chulabhorn Likit Text"/>
      </rPr>
      <t>ผลงานจริง</t>
    </r>
    <r>
      <rPr>
        <b/>
        <sz val="9"/>
        <color indexed="8"/>
        <rFont val="Chulabhorn Likit Text"/>
      </rPr>
      <t xml:space="preserve"> :</t>
    </r>
  </si>
  <si>
    <t xml:space="preserve">  </t>
  </si>
  <si>
    <t>สิ้นไตรมาสที่ 2 เบิกจ่ายได้ ไม่น้อยกว่า
ร้อยละ 43</t>
  </si>
  <si>
    <t>ตัวชี้วัดที่ 3 จำนวนสมาชิกกองทุนพัฒนาบทบาทสตรี  ที่เพิ่มขึ้น</t>
  </si>
  <si>
    <t>การใช้จ่ายเงินงบประมาณ (ภาพรวม) ของกองทุนพัฒนาบทบาทสตรี ระดับจังหวัด ประจำปีงบประมาณ พ.ศ. 2567</t>
  </si>
  <si>
    <t>ตัวชี้วัดที่ 1 ระดับความสำเร็จของการใช้จ่ายเงินงบประมาณ  (ภาพรวม) กองทุนพัฒนาบทบาทสตรี ประจำปีงบประมาณ พ.ศ. 2567</t>
  </si>
  <si>
    <t>จัดทำแผนการดำเนินงานและแผนการเบิกจ่ายงบประมาณ ประจำปีงบประมาณ พ.ศ. 2567 เสนอให้ อกส.จ ทราบ  เพื่อกำกับผลการเบิกจ่ายใหเป็นไปตามแผนที่กำหนด</t>
  </si>
  <si>
    <t>รายงานผลการเบิกจ่ายงบประมาณ ประจำปีงบประมาณ พ.ศ. 2567 
ให้ อกส.จ. ทุกครั้งที่มีการประชุมคณะอนุกรรมการฯ อย่างน้อยเดือนละ 2 ครั้ง</t>
  </si>
  <si>
    <t>สิ้นไตรมาส 2 เบิกจ่ายได้ น้อยกว่าร้อยละ 32</t>
  </si>
  <si>
    <t xml:space="preserve"> จัดทำฐานข้อมูลลูกหนี้ จัดทำแผนบริหารจัด  การหนี้ แผนการรวมกลุ่มที่มีประสิทธิภาพและเกิดการหนุนเสริมอาชีพ พร้อมดำเนินงานตามแผนบริหารจัดการหนี้ แผนการรวมกลุ่มที่มีประสิทธิภาพและเกิดการหนุนเสริมอาชีพกองทุนพัฒนาบทบาทสตรี</t>
  </si>
  <si>
    <t xml:space="preserve">ผ่านเกณฑ์การให้คะแนนระดับ 2 และมีผลการถ่วงน้าหนักการบร ิหารจัดการหนี้ การรวมกลุ่ม
ที่มีประสิทธิภาพและเกิดการหนุนเสริมอาชีพ ระหว่างร้อยละ 70 - 79
</t>
  </si>
  <si>
    <t>มีผลการถ่วงน้าหนักการบร ิหารจัดการหนี้   การรวมกลุ่มที่มีประสิทธิภาพและเกิดการหนุนเสริมอาชีพตั้งแต่ร้อยละ 90 ขึ้นไป</t>
  </si>
  <si>
    <t xml:space="preserve">ผ่านเกณฑ์การให้คะแนนระดับ 2 และมีผลการถ่วงน้าหนักการบริหารจัดการหนี้ การรวมกลุ่ม
ที่มีประสิทธิภาพและเกิดการหนุนเสริมอาชีพ ระหว่างร้อยละ 70 - 79
</t>
  </si>
  <si>
    <t>มีผลการถ่วงน้าหนักการบริหารจัดการหนี้        การรวมกลุ่มที่มีประสิทธิภาพและเกิดการหนุนเสริมอาชีพตั้งแต่  ร้อยละ 90 ขึ้นไป</t>
  </si>
  <si>
    <t>มีผลการถ่วงน้าหนักการบริหารจัดการหนี้           การรวมกลุ่มที่มีประสิทธิภาพและเกิดการหนุนเสริมอาชีพ ระหว่างร้อยละ 80 - 89</t>
  </si>
  <si>
    <t xml:space="preserve"> รายงานผลการบริหารจัดการหนี้ รายงานผลรวมรวมกลุ่มที่มีประสิทธิภาพและเกิดการหนุนเสริมอาชีพ  เสนอคณะอนุกรรมการบริหารกองทุนพัฒนาบทบาทสตรีระดับจังหวัดทราบทุกครั้ง ที่มีการประชุม
</t>
  </si>
  <si>
    <t>ระดับ 2 สิ้นไตรมาสที่ 2 น้อยกว่าร้อยละ 39 ของทั้งหมดที่กำหนด</t>
  </si>
  <si>
    <t xml:space="preserve">ระดับ 3 สิ้นไตรมาสที่ 2 ร้อยละ 39 - 44 ของทั้งหมดที่กำหนด </t>
  </si>
  <si>
    <t>ระดับ 4 สิ้นไตรมาสที่ 2 ร้อยละ 45 - 50 ของทั้งบหมดที่กำหนด</t>
  </si>
  <si>
    <t>ระดับ 5 สิ้นไตรมาสที่ 2 มากกว่าร้อยละ 50 ของทั้งหมดที่กำหนด</t>
  </si>
  <si>
    <t>1. การใช้จ่ายเงินงบประมาณ (ภาพรวม) ของกองทุนพัฒนาบทบาทสตรี ระดับจังหวัด ประจำปีงบประมาณ พ.ศ. 2567</t>
  </si>
  <si>
    <t>ระดับความสำเร็จของการใช้จ่ายเงินงบประมาณ (ภาพรวม) กองทุนพัฒนาบทบาทสตรี ประจำปีงบประมาณ พ.ศ. 2567</t>
  </si>
  <si>
    <t>จัดทำฐานข้อมูลลูกหนี้ จัดทำแผนบริหารจัด  การหนี้ แผนการรวมกลุ่มที่มีประสิทธิภาพและเกิดการหนุนเสริมอาชีพ พร้อมดำเนินงานตามแผนบริหารจัดการหนี้ แผนการรวมกลุ่มที่มีประสิทธิภาพและเกิดการหนุนเสริมอาชีพกองทุนพัฒนาบทบาทสตรี</t>
  </si>
  <si>
    <t xml:space="preserve">รายงานผลการบริหารจัดการหนี้ รายงานผลรวมรวมกลุ่มที่มีประสิทธิภาพและเกิดการหนุน
เสริมอาชีพ เสนอคณะอนุกรรมการบริหารกองทุนพัฒนาบทบาทสตรีระดับจังหวัดทราบทุกครั้ง ที่มีการประชุม
</t>
  </si>
  <si>
    <t xml:space="preserve">มีผลการถ่วงน้าหนักการบร ิหารจัดการหนี้   การรวมกลุ่มที่มีประสิทธิภาพและเกิดการหนุนเสริมอาชีพ ระหว่างร้อยละ 80 - 89 </t>
  </si>
  <si>
    <t>ระดับ 1 -</t>
  </si>
  <si>
    <t>สิ้นไตรมาสที่ 2 น้อยกว่าร้อยละ 39 ของทั้งหมดที่กำหนด</t>
  </si>
  <si>
    <t>สิ้นไตรมาสที่ 2 ร้อยละ 39 - 44 ของทั้งหมดที่กำหนด</t>
  </si>
  <si>
    <t xml:space="preserve"> สิ้นไตรมาสที่ 2 ร้อยละ 45 - 50 ของทั้งบหมดที่กำหนด</t>
  </si>
  <si>
    <t>สิ้นไตรมาสที่ 2 มากกว่าร้อยละ 50 ของทั้งหมดที่กำหนด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</si>
</sst>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7041E]d\ mmmm\ yyyy;@"/>
  </numFmts>
  <fonts count="3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b/>
      <sz val="11"/>
      <color theme="1"/>
      <name val="Chulabhorn Likit Text Light๙"/>
    </font>
    <font>
      <b/>
      <u/>
      <sz val="11"/>
      <color indexed="8"/>
      <name val="Chulabhorn Likit Text Light๙"/>
    </font>
    <font>
      <b/>
      <sz val="11"/>
      <color indexed="8"/>
      <name val="Chulabhorn Likit Text Light๙"/>
    </font>
    <font>
      <sz val="11"/>
      <color theme="1"/>
      <name val="Chulabhorn Likit Text Light๙"/>
    </font>
    <font>
      <sz val="11"/>
      <color indexed="8"/>
      <name val="Chulabhorn Likit Text Light๙"/>
    </font>
    <font>
      <b/>
      <u/>
      <sz val="11"/>
      <color theme="1"/>
      <name val="Chulabhorn Likit Text Light๙"/>
    </font>
    <font>
      <b/>
      <sz val="12"/>
      <color theme="1"/>
      <name val="Chulabhorn Likit Text Light๙"/>
    </font>
    <font>
      <sz val="11"/>
      <color rgb="FF000000"/>
      <name val="Chulabhorn Likit Text Light๙"/>
    </font>
    <font>
      <sz val="18"/>
      <name val="Wingdings"/>
      <charset val="2"/>
    </font>
    <font>
      <sz val="10"/>
      <color theme="1"/>
      <name val="Chulabhorn Likit Text Light๙"/>
    </font>
    <font>
      <sz val="8"/>
      <color rgb="FF000000"/>
      <name val="Chulabhorn Likit Text Light๙"/>
    </font>
    <font>
      <sz val="9"/>
      <color rgb="FF000000"/>
      <name val="Chulabhorn Likit Text Light๙"/>
    </font>
    <font>
      <sz val="9"/>
      <color theme="1"/>
      <name val="Chulabhorn Likit Text"/>
    </font>
    <font>
      <sz val="10"/>
      <color theme="1"/>
      <name val="Chulabhorn Likit Text"/>
    </font>
    <font>
      <b/>
      <sz val="10"/>
      <color theme="1"/>
      <name val="Chulabhorn Likit Text"/>
    </font>
    <font>
      <b/>
      <u/>
      <sz val="10"/>
      <color indexed="8"/>
      <name val="Chulabhorn Likit Text"/>
    </font>
    <font>
      <b/>
      <sz val="10"/>
      <color indexed="8"/>
      <name val="Chulabhorn Likit Text"/>
    </font>
    <font>
      <b/>
      <sz val="9"/>
      <color theme="1"/>
      <name val="Chulabhorn Likit Text"/>
    </font>
    <font>
      <b/>
      <sz val="9"/>
      <color indexed="8"/>
      <name val="Chulabhorn Likit Text"/>
    </font>
    <font>
      <b/>
      <u/>
      <sz val="9"/>
      <color indexed="8"/>
      <name val="Chulabhorn Likit Text"/>
    </font>
    <font>
      <b/>
      <u/>
      <sz val="9"/>
      <color theme="1"/>
      <name val="Chulabhorn Likit Text"/>
    </font>
    <font>
      <sz val="9"/>
      <color indexed="8"/>
      <name val="Chulabhorn Likit Text"/>
    </font>
    <font>
      <sz val="9"/>
      <color theme="1"/>
      <name val="Chulabhorn Likit Text"/>
      <family val="3"/>
    </font>
    <font>
      <sz val="10"/>
      <color theme="1"/>
      <name val="Chulabhorn Likit Text"/>
      <family val="3"/>
    </font>
    <font>
      <sz val="9"/>
      <color theme="1"/>
      <name val="Chulabhorn Likit Text Light๙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F9E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3" borderId="4" xfId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vertical="center"/>
    </xf>
    <xf numFmtId="0" fontId="6" fillId="4" borderId="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0" fontId="6" fillId="0" borderId="13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9" fontId="6" fillId="0" borderId="15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center"/>
    </xf>
    <xf numFmtId="9" fontId="6" fillId="0" borderId="0" xfId="1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9" fontId="6" fillId="0" borderId="5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top" wrapText="1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right" vertical="center"/>
    </xf>
    <xf numFmtId="0" fontId="9" fillId="0" borderId="8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right" vertical="center"/>
    </xf>
    <xf numFmtId="0" fontId="6" fillId="4" borderId="3" xfId="1" applyFont="1" applyFill="1" applyBorder="1" applyAlignment="1">
      <alignment horizontal="center" vertical="top" wrapText="1"/>
    </xf>
    <xf numFmtId="0" fontId="6" fillId="4" borderId="12" xfId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top"/>
      <protection locked="0"/>
    </xf>
    <xf numFmtId="0" fontId="23" fillId="8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8" fillId="0" borderId="6" xfId="0" applyFont="1" applyBorder="1" applyAlignment="1" applyProtection="1">
      <alignment vertical="top"/>
      <protection locked="0"/>
    </xf>
    <xf numFmtId="0" fontId="14" fillId="0" borderId="8" xfId="0" applyFont="1" applyBorder="1" applyAlignment="1">
      <alignment horizontal="right" vertical="center"/>
    </xf>
    <xf numFmtId="9" fontId="18" fillId="7" borderId="4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23" fillId="8" borderId="5" xfId="0" applyFont="1" applyFill="1" applyBorder="1" applyAlignment="1">
      <alignment horizontal="center" vertical="top" wrapText="1"/>
    </xf>
    <xf numFmtId="9" fontId="18" fillId="7" borderId="4" xfId="0" applyNumberFormat="1" applyFont="1" applyFill="1" applyBorder="1" applyAlignment="1">
      <alignment horizontal="center" vertical="top" wrapText="1"/>
    </xf>
    <xf numFmtId="2" fontId="18" fillId="7" borderId="4" xfId="0" applyNumberFormat="1" applyFont="1" applyFill="1" applyBorder="1" applyAlignment="1">
      <alignment horizontal="center" vertical="top" wrapText="1"/>
    </xf>
    <xf numFmtId="0" fontId="18" fillId="8" borderId="3" xfId="0" applyFont="1" applyFill="1" applyBorder="1" applyAlignment="1" applyProtection="1">
      <alignment vertical="top"/>
      <protection locked="0"/>
    </xf>
    <xf numFmtId="0" fontId="23" fillId="8" borderId="3" xfId="0" applyFont="1" applyFill="1" applyBorder="1" applyAlignment="1" applyProtection="1">
      <alignment horizontal="center" vertical="top"/>
      <protection locked="0"/>
    </xf>
    <xf numFmtId="0" fontId="18" fillId="8" borderId="3" xfId="0" applyFont="1" applyFill="1" applyBorder="1" applyAlignment="1" applyProtection="1">
      <alignment horizontal="center" vertical="top"/>
      <protection locked="0"/>
    </xf>
    <xf numFmtId="0" fontId="18" fillId="8" borderId="5" xfId="0" applyFont="1" applyFill="1" applyBorder="1" applyAlignment="1" applyProtection="1">
      <alignment vertical="top"/>
      <protection locked="0"/>
    </xf>
    <xf numFmtId="0" fontId="18" fillId="7" borderId="4" xfId="0" applyFont="1" applyFill="1" applyBorder="1" applyAlignment="1" applyProtection="1">
      <alignment horizontal="center" vertical="top"/>
      <protection locked="0"/>
    </xf>
    <xf numFmtId="2" fontId="18" fillId="7" borderId="4" xfId="0" applyNumberFormat="1" applyFont="1" applyFill="1" applyBorder="1" applyAlignment="1" applyProtection="1">
      <alignment horizontal="center" vertical="top" wrapText="1"/>
      <protection locked="0"/>
    </xf>
    <xf numFmtId="0" fontId="23" fillId="8" borderId="16" xfId="0" applyFont="1" applyFill="1" applyBorder="1" applyAlignment="1" applyProtection="1">
      <alignment horizontal="center" vertical="top" wrapText="1"/>
      <protection locked="0"/>
    </xf>
    <xf numFmtId="0" fontId="23" fillId="8" borderId="9" xfId="0" applyFont="1" applyFill="1" applyBorder="1" applyAlignment="1" applyProtection="1">
      <alignment horizontal="center" vertical="top" wrapText="1"/>
      <protection locked="0"/>
    </xf>
    <xf numFmtId="0" fontId="23" fillId="8" borderId="9" xfId="0" applyFont="1" applyFill="1" applyBorder="1" applyAlignment="1" applyProtection="1">
      <alignment horizontal="center" vertical="top"/>
      <protection locked="0"/>
    </xf>
    <xf numFmtId="0" fontId="23" fillId="8" borderId="9" xfId="0" applyFont="1" applyFill="1" applyBorder="1" applyAlignment="1" applyProtection="1">
      <alignment vertical="top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9" fontId="23" fillId="8" borderId="3" xfId="0" applyNumberFormat="1" applyFont="1" applyFill="1" applyBorder="1" applyAlignment="1" applyProtection="1">
      <alignment horizontal="center" vertical="center"/>
      <protection locked="0"/>
    </xf>
    <xf numFmtId="2" fontId="23" fillId="8" borderId="3" xfId="0" applyNumberFormat="1" applyFont="1" applyFill="1" applyBorder="1" applyAlignment="1" applyProtection="1">
      <alignment horizontal="center" vertical="center"/>
      <protection locked="0"/>
    </xf>
    <xf numFmtId="0" fontId="18" fillId="8" borderId="4" xfId="0" applyFont="1" applyFill="1" applyBorder="1" applyAlignment="1" applyProtection="1">
      <alignment horizontal="center" vertical="top"/>
      <protection locked="0"/>
    </xf>
    <xf numFmtId="0" fontId="23" fillId="0" borderId="4" xfId="0" applyFont="1" applyBorder="1" applyAlignment="1" applyProtection="1">
      <alignment horizontal="center" vertical="top"/>
      <protection locked="0"/>
    </xf>
    <xf numFmtId="0" fontId="18" fillId="8" borderId="4" xfId="0" applyFont="1" applyFill="1" applyBorder="1" applyAlignment="1" applyProtection="1">
      <alignment vertical="top"/>
      <protection locked="0"/>
    </xf>
    <xf numFmtId="0" fontId="23" fillId="8" borderId="16" xfId="0" applyFont="1" applyFill="1" applyBorder="1" applyAlignment="1" applyProtection="1">
      <alignment vertical="top"/>
      <protection locked="0"/>
    </xf>
    <xf numFmtId="0" fontId="23" fillId="8" borderId="10" xfId="0" applyFont="1" applyFill="1" applyBorder="1" applyAlignment="1" applyProtection="1">
      <alignment horizontal="center" vertical="top"/>
      <protection locked="0"/>
    </xf>
    <xf numFmtId="9" fontId="23" fillId="8" borderId="3" xfId="0" applyNumberFormat="1" applyFont="1" applyFill="1" applyBorder="1" applyAlignment="1" applyProtection="1">
      <alignment horizontal="center" vertical="top"/>
      <protection locked="0"/>
    </xf>
    <xf numFmtId="2" fontId="23" fillId="8" borderId="3" xfId="0" applyNumberFormat="1" applyFont="1" applyFill="1" applyBorder="1" applyAlignment="1" applyProtection="1">
      <alignment horizontal="center" vertical="top"/>
      <protection locked="0"/>
    </xf>
    <xf numFmtId="0" fontId="18" fillId="8" borderId="16" xfId="0" applyFont="1" applyFill="1" applyBorder="1" applyAlignment="1" applyProtection="1">
      <alignment vertical="top"/>
      <protection locked="0"/>
    </xf>
    <xf numFmtId="0" fontId="18" fillId="8" borderId="9" xfId="0" applyFont="1" applyFill="1" applyBorder="1" applyAlignment="1" applyProtection="1">
      <alignment vertical="top"/>
      <protection locked="0"/>
    </xf>
    <xf numFmtId="2" fontId="18" fillId="8" borderId="10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18" fillId="6" borderId="16" xfId="0" applyFont="1" applyFill="1" applyBorder="1" applyAlignment="1" applyProtection="1">
      <alignment vertical="top"/>
      <protection locked="0"/>
    </xf>
    <xf numFmtId="0" fontId="18" fillId="6" borderId="9" xfId="0" applyFont="1" applyFill="1" applyBorder="1" applyAlignment="1" applyProtection="1">
      <alignment vertical="top"/>
      <protection locked="0"/>
    </xf>
    <xf numFmtId="0" fontId="23" fillId="6" borderId="9" xfId="0" applyFont="1" applyFill="1" applyBorder="1" applyAlignment="1" applyProtection="1">
      <alignment horizontal="center" vertical="top"/>
      <protection locked="0"/>
    </xf>
    <xf numFmtId="9" fontId="23" fillId="6" borderId="3" xfId="0" applyNumberFormat="1" applyFont="1" applyFill="1" applyBorder="1" applyAlignment="1" applyProtection="1">
      <alignment horizontal="center" vertical="top"/>
      <protection locked="0"/>
    </xf>
    <xf numFmtId="2" fontId="23" fillId="6" borderId="3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18" fillId="0" borderId="21" xfId="0" applyFont="1" applyBorder="1" applyAlignment="1" applyProtection="1">
      <alignment vertical="top"/>
      <protection locked="0"/>
    </xf>
    <xf numFmtId="0" fontId="18" fillId="0" borderId="22" xfId="0" applyFont="1" applyBorder="1" applyAlignment="1" applyProtection="1">
      <alignment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17" xfId="0" applyFont="1" applyBorder="1" applyAlignment="1" applyProtection="1">
      <alignment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18" fillId="0" borderId="19" xfId="0" applyFont="1" applyBorder="1" applyAlignment="1" applyProtection="1">
      <alignment vertical="top"/>
      <protection locked="0"/>
    </xf>
    <xf numFmtId="0" fontId="27" fillId="0" borderId="8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right" vertical="top"/>
      <protection locked="0"/>
    </xf>
    <xf numFmtId="0" fontId="18" fillId="0" borderId="8" xfId="0" applyFont="1" applyBorder="1" applyAlignment="1" applyProtection="1">
      <alignment vertical="top"/>
      <protection locked="0"/>
    </xf>
    <xf numFmtId="0" fontId="23" fillId="6" borderId="4" xfId="0" applyFont="1" applyFill="1" applyBorder="1" applyAlignment="1">
      <alignment horizontal="center" vertical="top"/>
    </xf>
    <xf numFmtId="1" fontId="23" fillId="6" borderId="3" xfId="0" applyNumberFormat="1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top"/>
    </xf>
    <xf numFmtId="0" fontId="23" fillId="6" borderId="3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top"/>
    </xf>
    <xf numFmtId="0" fontId="23" fillId="6" borderId="3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18" fillId="0" borderId="21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9" fillId="2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2" borderId="0" xfId="0" applyFont="1" applyFill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9" fillId="2" borderId="8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Alignment="1" applyProtection="1">
      <alignment horizontal="center" vertical="top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20" fillId="2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49" fontId="19" fillId="0" borderId="1" xfId="0" applyNumberFormat="1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8" fillId="0" borderId="17" xfId="0" applyFont="1" applyBorder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9" fillId="0" borderId="1" xfId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shrinkToFit="1"/>
    </xf>
    <xf numFmtId="0" fontId="6" fillId="3" borderId="3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/>
    </xf>
    <xf numFmtId="0" fontId="13" fillId="0" borderId="0" xfId="1" applyFont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16" fillId="0" borderId="7" xfId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 wrapText="1"/>
    </xf>
    <xf numFmtId="0" fontId="17" fillId="0" borderId="7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9" fontId="9" fillId="5" borderId="7" xfId="1" applyNumberFormat="1" applyFont="1" applyFill="1" applyBorder="1" applyAlignment="1">
      <alignment horizontal="center" vertical="top" wrapText="1"/>
    </xf>
    <xf numFmtId="9" fontId="9" fillId="5" borderId="5" xfId="1" applyNumberFormat="1" applyFont="1" applyFill="1" applyBorder="1" applyAlignment="1">
      <alignment horizontal="center" vertical="top" wrapText="1"/>
    </xf>
    <xf numFmtId="2" fontId="9" fillId="5" borderId="7" xfId="1" applyNumberFormat="1" applyFont="1" applyFill="1" applyBorder="1" applyAlignment="1">
      <alignment horizontal="center" vertical="top" wrapText="1"/>
    </xf>
    <xf numFmtId="2" fontId="9" fillId="5" borderId="5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left" vertical="center"/>
    </xf>
    <xf numFmtId="0" fontId="6" fillId="4" borderId="10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5" borderId="4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6" fillId="4" borderId="16" xfId="1" applyFont="1" applyFill="1" applyBorder="1" applyAlignment="1">
      <alignment horizontal="left" vertical="center"/>
    </xf>
    <xf numFmtId="0" fontId="15" fillId="0" borderId="7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 wrapText="1"/>
    </xf>
    <xf numFmtId="0" fontId="6" fillId="0" borderId="29" xfId="1" applyFont="1" applyBorder="1" applyAlignment="1">
      <alignment horizontal="right" vertical="center"/>
    </xf>
    <xf numFmtId="0" fontId="6" fillId="0" borderId="30" xfId="1" applyFont="1" applyBorder="1" applyAlignment="1">
      <alignment horizontal="right" vertical="center"/>
    </xf>
    <xf numFmtId="0" fontId="15" fillId="0" borderId="7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9" fontId="9" fillId="5" borderId="3" xfId="1" applyNumberFormat="1" applyFont="1" applyFill="1" applyBorder="1" applyAlignment="1">
      <alignment horizontal="center" vertical="center"/>
    </xf>
    <xf numFmtId="2" fontId="9" fillId="5" borderId="3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left" vertical="top" wrapText="1"/>
    </xf>
    <xf numFmtId="0" fontId="9" fillId="0" borderId="17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3" xfId="1" applyFont="1" applyBorder="1" applyAlignment="1">
      <alignment horizontal="left" vertical="center" shrinkToFit="1"/>
    </xf>
    <xf numFmtId="0" fontId="9" fillId="0" borderId="24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2" fontId="9" fillId="0" borderId="3" xfId="1" applyNumberFormat="1" applyFont="1" applyBorder="1" applyAlignment="1">
      <alignment horizontal="center" vertical="center"/>
    </xf>
    <xf numFmtId="9" fontId="9" fillId="0" borderId="3" xfId="1" applyNumberFormat="1" applyFont="1" applyBorder="1" applyAlignment="1">
      <alignment horizontal="center" vertical="center"/>
    </xf>
    <xf numFmtId="9" fontId="9" fillId="5" borderId="4" xfId="1" applyNumberFormat="1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164" fontId="9" fillId="0" borderId="27" xfId="1" applyNumberFormat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9" fontId="6" fillId="0" borderId="3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9" fillId="2" borderId="8" xfId="0" applyFont="1" applyFill="1" applyBorder="1" applyAlignment="1" applyProtection="1">
      <alignment horizontal="center" vertical="top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top"/>
    </xf>
    <xf numFmtId="0" fontId="23" fillId="8" borderId="3" xfId="0" applyFont="1" applyFill="1" applyBorder="1" applyAlignment="1" applyProtection="1">
      <alignment horizontal="left" vertical="top"/>
      <protection locked="0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7" borderId="4" xfId="0" applyFont="1" applyFill="1" applyBorder="1" applyAlignment="1" applyProtection="1">
      <alignment horizontal="center" vertical="top"/>
      <protection locked="0"/>
    </xf>
    <xf numFmtId="0" fontId="18" fillId="7" borderId="5" xfId="0" applyFont="1" applyFill="1" applyBorder="1" applyAlignment="1" applyProtection="1">
      <alignment horizontal="center" vertical="top"/>
      <protection locked="0"/>
    </xf>
    <xf numFmtId="0" fontId="23" fillId="8" borderId="17" xfId="0" applyFont="1" applyFill="1" applyBorder="1" applyAlignment="1" applyProtection="1">
      <alignment horizontal="left" vertical="center"/>
      <protection locked="0"/>
    </xf>
    <xf numFmtId="0" fontId="23" fillId="8" borderId="19" xfId="0" applyFont="1" applyFill="1" applyBorder="1" applyAlignment="1" applyProtection="1">
      <alignment horizontal="left" vertical="center"/>
      <protection locked="0"/>
    </xf>
    <xf numFmtId="9" fontId="18" fillId="7" borderId="4" xfId="0" applyNumberFormat="1" applyFont="1" applyFill="1" applyBorder="1" applyAlignment="1">
      <alignment horizontal="center" vertical="top" wrapText="1"/>
    </xf>
    <xf numFmtId="9" fontId="18" fillId="7" borderId="5" xfId="0" applyNumberFormat="1" applyFont="1" applyFill="1" applyBorder="1" applyAlignment="1">
      <alignment horizontal="center" vertical="top" wrapText="1"/>
    </xf>
    <xf numFmtId="2" fontId="18" fillId="7" borderId="4" xfId="0" applyNumberFormat="1" applyFont="1" applyFill="1" applyBorder="1" applyAlignment="1">
      <alignment horizontal="center" vertical="top" wrapText="1"/>
    </xf>
    <xf numFmtId="2" fontId="18" fillId="7" borderId="5" xfId="0" applyNumberFormat="1" applyFont="1" applyFill="1" applyBorder="1" applyAlignment="1">
      <alignment horizontal="center" vertical="top" wrapText="1"/>
    </xf>
    <xf numFmtId="9" fontId="18" fillId="7" borderId="7" xfId="0" applyNumberFormat="1" applyFont="1" applyFill="1" applyBorder="1" applyAlignment="1">
      <alignment horizontal="center" vertical="top" wrapText="1"/>
    </xf>
    <xf numFmtId="2" fontId="18" fillId="7" borderId="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 applyProtection="1">
      <alignment horizontal="left" vertical="top"/>
      <protection locked="0"/>
    </xf>
    <xf numFmtId="164" fontId="19" fillId="0" borderId="2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vertical="top"/>
      <protection locked="0"/>
    </xf>
    <xf numFmtId="164" fontId="19" fillId="0" borderId="1" xfId="0" applyNumberFormat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left" vertical="top" shrinkToFit="1"/>
      <protection locked="0"/>
    </xf>
    <xf numFmtId="0" fontId="23" fillId="8" borderId="9" xfId="0" applyFont="1" applyFill="1" applyBorder="1" applyAlignment="1" applyProtection="1">
      <alignment horizontal="left" vertical="top"/>
      <protection locked="0"/>
    </xf>
    <xf numFmtId="0" fontId="23" fillId="8" borderId="10" xfId="0" applyFont="1" applyFill="1" applyBorder="1" applyAlignment="1" applyProtection="1">
      <alignment horizontal="left" vertical="top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5" xfId="0" applyFont="1" applyBorder="1" applyAlignment="1" applyProtection="1">
      <alignment horizontal="center" vertical="top"/>
      <protection locked="0"/>
    </xf>
    <xf numFmtId="9" fontId="18" fillId="7" borderId="4" xfId="0" applyNumberFormat="1" applyFont="1" applyFill="1" applyBorder="1" applyAlignment="1" applyProtection="1">
      <alignment horizontal="center" vertical="top" wrapText="1"/>
      <protection locked="0"/>
    </xf>
    <xf numFmtId="9" fontId="18" fillId="7" borderId="7" xfId="0" applyNumberFormat="1" applyFont="1" applyFill="1" applyBorder="1" applyAlignment="1" applyProtection="1">
      <alignment horizontal="center" vertical="top" wrapText="1"/>
      <protection locked="0"/>
    </xf>
    <xf numFmtId="2" fontId="18" fillId="7" borderId="4" xfId="0" applyNumberFormat="1" applyFont="1" applyFill="1" applyBorder="1" applyAlignment="1" applyProtection="1">
      <alignment horizontal="center" vertical="top" wrapText="1"/>
      <protection locked="0"/>
    </xf>
    <xf numFmtId="2" fontId="18" fillId="7" borderId="7" xfId="0" applyNumberFormat="1" applyFont="1" applyFill="1" applyBorder="1" applyAlignment="1" applyProtection="1">
      <alignment horizontal="center" vertical="top" wrapText="1"/>
      <protection locked="0"/>
    </xf>
    <xf numFmtId="0" fontId="23" fillId="8" borderId="3" xfId="0" applyFont="1" applyFill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23" fillId="8" borderId="16" xfId="0" applyFont="1" applyFill="1" applyBorder="1" applyAlignment="1" applyProtection="1">
      <alignment horizontal="left" vertical="center"/>
      <protection locked="0"/>
    </xf>
    <xf numFmtId="0" fontId="23" fillId="8" borderId="10" xfId="0" applyFont="1" applyFill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23" fillId="8" borderId="16" xfId="0" applyFont="1" applyFill="1" applyBorder="1" applyAlignment="1" applyProtection="1">
      <alignment horizontal="left" vertical="top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0" fontId="18" fillId="0" borderId="7" xfId="0" applyFont="1" applyBorder="1" applyAlignment="1" applyProtection="1">
      <alignment horizontal="center" vertical="top"/>
      <protection locked="0"/>
    </xf>
    <xf numFmtId="9" fontId="18" fillId="7" borderId="3" xfId="0" applyNumberFormat="1" applyFont="1" applyFill="1" applyBorder="1" applyAlignment="1">
      <alignment horizontal="center" vertical="top"/>
    </xf>
    <xf numFmtId="2" fontId="18" fillId="7" borderId="3" xfId="0" applyNumberFormat="1" applyFont="1" applyFill="1" applyBorder="1" applyAlignment="1">
      <alignment horizontal="center" vertical="top"/>
    </xf>
    <xf numFmtId="0" fontId="18" fillId="0" borderId="21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9" fontId="18" fillId="7" borderId="4" xfId="0" applyNumberFormat="1" applyFont="1" applyFill="1" applyBorder="1" applyAlignment="1">
      <alignment horizontal="center" vertical="top"/>
    </xf>
    <xf numFmtId="2" fontId="18" fillId="7" borderId="4" xfId="0" applyNumberFormat="1" applyFont="1" applyFill="1" applyBorder="1" applyAlignment="1">
      <alignment horizontal="center" vertical="top"/>
    </xf>
    <xf numFmtId="0" fontId="18" fillId="0" borderId="2" xfId="0" applyFont="1" applyBorder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8" fillId="0" borderId="27" xfId="0" applyFont="1" applyBorder="1" applyAlignment="1" applyProtection="1">
      <alignment horizontal="center" vertical="top"/>
      <protection locked="0"/>
    </xf>
    <xf numFmtId="0" fontId="18" fillId="0" borderId="16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2" fontId="18" fillId="0" borderId="3" xfId="0" applyNumberFormat="1" applyFont="1" applyBorder="1" applyAlignment="1">
      <alignment horizontal="center" vertical="top"/>
    </xf>
    <xf numFmtId="9" fontId="18" fillId="0" borderId="16" xfId="0" applyNumberFormat="1" applyFont="1" applyBorder="1" applyAlignment="1">
      <alignment horizontal="center" vertical="top"/>
    </xf>
    <xf numFmtId="9" fontId="18" fillId="0" borderId="10" xfId="0" applyNumberFormat="1" applyFont="1" applyBorder="1" applyAlignment="1">
      <alignment horizontal="center" vertical="top"/>
    </xf>
    <xf numFmtId="2" fontId="18" fillId="0" borderId="4" xfId="0" applyNumberFormat="1" applyFont="1" applyBorder="1" applyAlignment="1">
      <alignment horizontal="center" vertical="top"/>
    </xf>
    <xf numFmtId="0" fontId="18" fillId="0" borderId="21" xfId="0" applyFont="1" applyBorder="1" applyAlignment="1" applyProtection="1">
      <alignment horizontal="left" vertical="top"/>
      <protection locked="0"/>
    </xf>
    <xf numFmtId="0" fontId="18" fillId="0" borderId="23" xfId="0" applyFont="1" applyBorder="1" applyAlignment="1" applyProtection="1">
      <alignment horizontal="left" vertical="top"/>
      <protection locked="0"/>
    </xf>
    <xf numFmtId="0" fontId="18" fillId="0" borderId="21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23" fillId="6" borderId="21" xfId="0" applyFont="1" applyFill="1" applyBorder="1" applyAlignment="1">
      <alignment horizontal="center" vertical="top"/>
    </xf>
    <xf numFmtId="0" fontId="23" fillId="6" borderId="22" xfId="0" applyFont="1" applyFill="1" applyBorder="1" applyAlignment="1">
      <alignment horizontal="center" vertical="top"/>
    </xf>
    <xf numFmtId="0" fontId="23" fillId="6" borderId="23" xfId="0" applyFont="1" applyFill="1" applyBorder="1" applyAlignment="1">
      <alignment horizontal="center" vertical="top"/>
    </xf>
    <xf numFmtId="0" fontId="23" fillId="6" borderId="8" xfId="0" applyFont="1" applyFill="1" applyBorder="1" applyAlignment="1">
      <alignment horizontal="center" vertical="top"/>
    </xf>
    <xf numFmtId="0" fontId="23" fillId="6" borderId="0" xfId="0" applyFont="1" applyFill="1" applyAlignment="1">
      <alignment horizontal="center" vertical="top"/>
    </xf>
    <xf numFmtId="0" fontId="23" fillId="6" borderId="6" xfId="0" applyFont="1" applyFill="1" applyBorder="1" applyAlignment="1">
      <alignment horizontal="center" vertical="top"/>
    </xf>
    <xf numFmtId="0" fontId="23" fillId="6" borderId="17" xfId="0" applyFont="1" applyFill="1" applyBorder="1" applyAlignment="1">
      <alignment horizontal="center" vertical="top"/>
    </xf>
    <xf numFmtId="0" fontId="23" fillId="6" borderId="18" xfId="0" applyFont="1" applyFill="1" applyBorder="1" applyAlignment="1">
      <alignment horizontal="center" vertical="top"/>
    </xf>
    <xf numFmtId="0" fontId="23" fillId="6" borderId="19" xfId="0" applyFont="1" applyFill="1" applyBorder="1" applyAlignment="1">
      <alignment horizontal="center" vertical="top"/>
    </xf>
    <xf numFmtId="0" fontId="23" fillId="6" borderId="16" xfId="0" applyFont="1" applyFill="1" applyBorder="1" applyAlignment="1">
      <alignment horizontal="center" vertical="top"/>
    </xf>
    <xf numFmtId="0" fontId="23" fillId="6" borderId="9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3" fillId="0" borderId="4" xfId="0" applyFont="1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 applyProtection="1">
      <alignment horizontal="center" vertical="top" wrapText="1"/>
      <protection locked="0"/>
    </xf>
    <xf numFmtId="2" fontId="18" fillId="7" borderId="5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 applyProtection="1">
      <alignment horizontal="left" vertical="top"/>
      <protection locked="0"/>
    </xf>
    <xf numFmtId="0" fontId="18" fillId="0" borderId="19" xfId="0" applyFont="1" applyBorder="1" applyAlignment="1" applyProtection="1">
      <alignment horizontal="left" vertical="top"/>
      <protection locked="0"/>
    </xf>
    <xf numFmtId="0" fontId="23" fillId="8" borderId="4" xfId="0" applyFont="1" applyFill="1" applyBorder="1" applyAlignment="1" applyProtection="1">
      <alignment horizontal="left" vertical="top"/>
      <protection locked="0"/>
    </xf>
    <xf numFmtId="0" fontId="23" fillId="0" borderId="21" xfId="0" applyFont="1" applyBorder="1" applyAlignment="1" applyProtection="1">
      <alignment horizontal="center" vertical="top"/>
      <protection locked="0"/>
    </xf>
    <xf numFmtId="0" fontId="23" fillId="0" borderId="23" xfId="0" applyFont="1" applyBorder="1" applyAlignment="1" applyProtection="1">
      <alignment horizontal="center" vertical="top"/>
      <protection locked="0"/>
    </xf>
    <xf numFmtId="9" fontId="18" fillId="7" borderId="5" xfId="0" applyNumberFormat="1" applyFont="1" applyFill="1" applyBorder="1" applyAlignment="1" applyProtection="1">
      <alignment horizontal="center" vertical="top" wrapText="1"/>
      <protection locked="0"/>
    </xf>
    <xf numFmtId="164" fontId="18" fillId="0" borderId="31" xfId="0" applyNumberFormat="1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18" fillId="0" borderId="21" xfId="0" applyFont="1" applyBorder="1" applyAlignment="1">
      <alignment horizontal="left" vertical="top" shrinkToFit="1"/>
    </xf>
    <xf numFmtId="0" fontId="18" fillId="0" borderId="22" xfId="0" applyFont="1" applyBorder="1" applyAlignment="1">
      <alignment horizontal="left" vertical="top" shrinkToFit="1"/>
    </xf>
    <xf numFmtId="0" fontId="18" fillId="0" borderId="23" xfId="0" applyFont="1" applyBorder="1" applyAlignment="1">
      <alignment horizontal="left" vertical="top" shrinkToFit="1"/>
    </xf>
    <xf numFmtId="164" fontId="18" fillId="0" borderId="2" xfId="0" applyNumberFormat="1" applyFont="1" applyBorder="1" applyAlignment="1" applyProtection="1">
      <alignment horizontal="center" vertical="top"/>
      <protection locked="0"/>
    </xf>
    <xf numFmtId="9" fontId="23" fillId="0" borderId="16" xfId="0" applyNumberFormat="1" applyFont="1" applyBorder="1" applyAlignment="1">
      <alignment horizontal="center" vertical="top"/>
    </xf>
    <xf numFmtId="9" fontId="23" fillId="0" borderId="10" xfId="0" applyNumberFormat="1" applyFont="1" applyBorder="1" applyAlignment="1">
      <alignment horizontal="center" vertical="top"/>
    </xf>
    <xf numFmtId="2" fontId="23" fillId="0" borderId="3" xfId="0" applyNumberFormat="1" applyFont="1" applyBorder="1" applyAlignment="1">
      <alignment horizontal="center" vertical="top"/>
    </xf>
    <xf numFmtId="0" fontId="28" fillId="0" borderId="4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center" vertical="top" wrapText="1"/>
    </xf>
    <xf numFmtId="0" fontId="18" fillId="9" borderId="4" xfId="0" applyFont="1" applyFill="1" applyBorder="1" applyAlignment="1" applyProtection="1">
      <alignment horizontal="center" vertical="center"/>
      <protection locked="0"/>
    </xf>
    <xf numFmtId="0" fontId="18" fillId="9" borderId="4" xfId="0" applyFont="1" applyFill="1" applyBorder="1" applyAlignment="1" applyProtection="1">
      <alignment horizontal="center" vertical="center"/>
      <protection locked="0"/>
    </xf>
    <xf numFmtId="0" fontId="18" fillId="9" borderId="5" xfId="0" applyFont="1" applyFill="1" applyBorder="1" applyAlignment="1" applyProtection="1">
      <alignment horizontal="center" vertical="center"/>
      <protection locked="0"/>
    </xf>
    <xf numFmtId="0" fontId="30" fillId="0" borderId="7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9" fillId="10" borderId="0" xfId="0" applyFont="1" applyFill="1" applyAlignment="1" applyProtection="1">
      <alignment horizontal="center" vertical="center"/>
      <protection locked="0"/>
    </xf>
  </cellXfs>
  <cellStyles count="2">
    <cellStyle name="Normal 2" xfId="1" xr:uid="{00000000-0005-0000-0000-000001000000}"/>
    <cellStyle name="ปกติ" xfId="0" builtinId="0"/>
  </cellStyles>
  <dxfs count="11">
    <dxf>
      <fill>
        <patternFill>
          <bgColor rgb="FFF1DFF1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ECDCEB"/>
        </patternFill>
      </fill>
    </dxf>
    <dxf>
      <fill>
        <patternFill>
          <bgColor rgb="FFEDDFED"/>
        </patternFill>
      </fill>
    </dxf>
    <dxf>
      <fill>
        <patternFill>
          <bgColor rgb="FFF1DFF1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ECDCEB"/>
        </patternFill>
      </fill>
    </dxf>
    <dxf>
      <fill>
        <patternFill>
          <bgColor rgb="FFF1DFF1"/>
        </patternFill>
      </fill>
    </dxf>
    <dxf>
      <fill>
        <patternFill>
          <bgColor rgb="FFF1DFF1"/>
        </patternFill>
      </fill>
    </dxf>
  </dxfs>
  <tableStyles count="0" defaultTableStyle="TableStyleMedium2" defaultPivotStyle="PivotStyleLight16"/>
  <colors>
    <mruColors>
      <color rgb="FFFFCCFF"/>
      <color rgb="FFFFFFFF"/>
      <color rgb="FFFF99FF"/>
      <color rgb="FFFFEBAB"/>
      <color rgb="FF5B9BD5"/>
      <color rgb="FFFFF9E7"/>
      <color rgb="FFFFF1C5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857250</xdr:colOff>
      <xdr:row>2</xdr:row>
      <xdr:rowOff>171450</xdr:rowOff>
    </xdr:to>
    <xdr:pic>
      <xdr:nvPicPr>
        <xdr:cNvPr id="2" name="รูปภาพ 1" descr="โลโก้กรม พช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8</xdr:row>
      <xdr:rowOff>28575</xdr:rowOff>
    </xdr:from>
    <xdr:to>
      <xdr:col>4</xdr:col>
      <xdr:colOff>628650</xdr:colOff>
      <xdr:row>11</xdr:row>
      <xdr:rowOff>0</xdr:rowOff>
    </xdr:to>
    <xdr:sp macro="" textlink="">
      <xdr:nvSpPr>
        <xdr:cNvPr id="3" name="คำบรรยายภาพแบบเส้น 2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238375"/>
          <a:ext cx="1733550" cy="733425"/>
        </a:xfrm>
        <a:prstGeom prst="borderCallout2">
          <a:avLst>
            <a:gd name="adj1" fmla="val 48258"/>
            <a:gd name="adj2" fmla="val -1626"/>
            <a:gd name="adj3" fmla="val 49898"/>
            <a:gd name="adj4" fmla="val -44106"/>
            <a:gd name="adj5" fmla="val 338709"/>
            <a:gd name="adj6" fmla="val -90585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ตัวชี้วัดและค่าเป้าหมาย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รายทีม</a:t>
          </a:r>
        </a:p>
      </xdr:txBody>
    </xdr:sp>
    <xdr:clientData/>
  </xdr:twoCellAnchor>
  <xdr:twoCellAnchor>
    <xdr:from>
      <xdr:col>5</xdr:col>
      <xdr:colOff>57150</xdr:colOff>
      <xdr:row>8</xdr:row>
      <xdr:rowOff>28575</xdr:rowOff>
    </xdr:from>
    <xdr:to>
      <xdr:col>7</xdr:col>
      <xdr:colOff>190500</xdr:colOff>
      <xdr:row>11</xdr:row>
      <xdr:rowOff>0</xdr:rowOff>
    </xdr:to>
    <xdr:sp macro="" textlink="">
      <xdr:nvSpPr>
        <xdr:cNvPr id="4" name="คำบรรยายภาพแบบเส้น 2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48175" y="2238375"/>
          <a:ext cx="1771650" cy="733425"/>
        </a:xfrm>
        <a:prstGeom prst="borderCallout2">
          <a:avLst>
            <a:gd name="adj1" fmla="val 99824"/>
            <a:gd name="adj2" fmla="val 50203"/>
            <a:gd name="adj3" fmla="val 153176"/>
            <a:gd name="adj4" fmla="val 50406"/>
            <a:gd name="adj5" fmla="val 340348"/>
            <a:gd name="adj6" fmla="val -111927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ระบุตัวชี้วัด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ความสำเร็จของงาน</a:t>
          </a:r>
        </a:p>
      </xdr:txBody>
    </xdr:sp>
    <xdr:clientData/>
  </xdr:twoCellAnchor>
  <xdr:twoCellAnchor>
    <xdr:from>
      <xdr:col>7</xdr:col>
      <xdr:colOff>304800</xdr:colOff>
      <xdr:row>8</xdr:row>
      <xdr:rowOff>19049</xdr:rowOff>
    </xdr:from>
    <xdr:to>
      <xdr:col>9</xdr:col>
      <xdr:colOff>600075</xdr:colOff>
      <xdr:row>12</xdr:row>
      <xdr:rowOff>55349</xdr:rowOff>
    </xdr:to>
    <xdr:sp macro="" textlink="">
      <xdr:nvSpPr>
        <xdr:cNvPr id="5" name="คำบรรยายภาพแบบเส้น 2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34125" y="2228849"/>
          <a:ext cx="1847850" cy="922125"/>
        </a:xfrm>
        <a:prstGeom prst="borderCallout2">
          <a:avLst>
            <a:gd name="adj1" fmla="val 98586"/>
            <a:gd name="adj2" fmla="val 50718"/>
            <a:gd name="adj3" fmla="val 129924"/>
            <a:gd name="adj4" fmla="val 50406"/>
            <a:gd name="adj5" fmla="val 186676"/>
            <a:gd name="adj6" fmla="val 45232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ระบุน้ำหนักตามความสำคัญของแต่ละตัวชี้วัด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เมื่อรวมทุกตัวชี้วัดแล้วเท่ากับ 100%</a:t>
          </a:r>
          <a:endParaRPr lang="th-TH" sz="1000" b="1">
            <a:latin typeface="Chulabhorn Likit Text Light๙" panose="00000400000000000000" pitchFamily="2" charset="-34"/>
            <a:cs typeface="Chulabhorn Likit Text Light๙" panose="00000400000000000000" pitchFamily="2" charset="-34"/>
          </a:endParaRPr>
        </a:p>
      </xdr:txBody>
    </xdr:sp>
    <xdr:clientData/>
  </xdr:twoCellAnchor>
  <xdr:twoCellAnchor>
    <xdr:from>
      <xdr:col>3</xdr:col>
      <xdr:colOff>9525</xdr:colOff>
      <xdr:row>21</xdr:row>
      <xdr:rowOff>171450</xdr:rowOff>
    </xdr:from>
    <xdr:to>
      <xdr:col>5</xdr:col>
      <xdr:colOff>142875</xdr:colOff>
      <xdr:row>23</xdr:row>
      <xdr:rowOff>228600</xdr:rowOff>
    </xdr:to>
    <xdr:sp macro="" textlink="">
      <xdr:nvSpPr>
        <xdr:cNvPr id="6" name="คำบรรยายภาพแบบเส้น 2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62250" y="5838825"/>
          <a:ext cx="1771650" cy="619125"/>
        </a:xfrm>
        <a:prstGeom prst="borderCallout2">
          <a:avLst>
            <a:gd name="adj1" fmla="val 100718"/>
            <a:gd name="adj2" fmla="val 50203"/>
            <a:gd name="adj3" fmla="val 131033"/>
            <a:gd name="adj4" fmla="val 49796"/>
            <a:gd name="adj5" fmla="val 89780"/>
            <a:gd name="adj6" fmla="val -32336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บันทึกผลงานที่ปฏิบัติได้จริงเมื่อสิ้นสุดรอบการประเมิน</a:t>
          </a:r>
        </a:p>
      </xdr:txBody>
    </xdr:sp>
    <xdr:clientData/>
  </xdr:twoCellAnchor>
  <xdr:twoCellAnchor>
    <xdr:from>
      <xdr:col>3</xdr:col>
      <xdr:colOff>571500</xdr:colOff>
      <xdr:row>28</xdr:row>
      <xdr:rowOff>19050</xdr:rowOff>
    </xdr:from>
    <xdr:to>
      <xdr:col>5</xdr:col>
      <xdr:colOff>809625</xdr:colOff>
      <xdr:row>30</xdr:row>
      <xdr:rowOff>47625</xdr:rowOff>
    </xdr:to>
    <xdr:sp macro="" textlink="">
      <xdr:nvSpPr>
        <xdr:cNvPr id="7" name="คำบรรยายภาพแบบเส้น 2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24225" y="7753350"/>
          <a:ext cx="1876425" cy="619125"/>
        </a:xfrm>
        <a:prstGeom prst="borderCallout2">
          <a:avLst>
            <a:gd name="adj1" fmla="val 51538"/>
            <a:gd name="adj2" fmla="val 100203"/>
            <a:gd name="adj3" fmla="val 51537"/>
            <a:gd name="adj4" fmla="val 122357"/>
            <a:gd name="adj5" fmla="val -172767"/>
            <a:gd name="adj6" fmla="val 122219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กรอก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X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(เอ็กซ) ตามระดับค่าเป้าหมายที่ทำได้จริง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</a:t>
          </a:r>
          <a:endParaRPr lang="th-TH" sz="1000" b="1">
            <a:latin typeface="Chulabhorn Likit Text Light๙" panose="00000400000000000000" pitchFamily="2" charset="-34"/>
            <a:cs typeface="Chulabhorn Likit Text Light๙" panose="00000400000000000000" pitchFamily="2" charset="-34"/>
          </a:endParaRPr>
        </a:p>
      </xdr:txBody>
    </xdr:sp>
    <xdr:clientData/>
  </xdr:twoCellAnchor>
  <xdr:twoCellAnchor>
    <xdr:from>
      <xdr:col>3</xdr:col>
      <xdr:colOff>228599</xdr:colOff>
      <xdr:row>101</xdr:row>
      <xdr:rowOff>38100</xdr:rowOff>
    </xdr:from>
    <xdr:to>
      <xdr:col>5</xdr:col>
      <xdr:colOff>676274</xdr:colOff>
      <xdr:row>103</xdr:row>
      <xdr:rowOff>85725</xdr:rowOff>
    </xdr:to>
    <xdr:sp macro="" textlink="">
      <xdr:nvSpPr>
        <xdr:cNvPr id="8" name="คำบรรยายภาพแบบเส้น 2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81324" y="34299525"/>
          <a:ext cx="2085975" cy="638175"/>
        </a:xfrm>
        <a:prstGeom prst="borderCallout2">
          <a:avLst>
            <a:gd name="adj1" fmla="val 108915"/>
            <a:gd name="adj2" fmla="val 50203"/>
            <a:gd name="adj3" fmla="val 153176"/>
            <a:gd name="adj4" fmla="val 50406"/>
            <a:gd name="adj5" fmla="val 153462"/>
            <a:gd name="adj6" fmla="val -27387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solidFill>
                <a:schemeClr val="bg1"/>
              </a:solidFill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ระบุพฤติกรรมบ่งชี้ที่พึงประสงค์เพื่อใช้สำหรับประเมิน</a:t>
          </a:r>
        </a:p>
      </xdr:txBody>
    </xdr:sp>
    <xdr:clientData/>
  </xdr:twoCellAnchor>
  <xdr:twoCellAnchor>
    <xdr:from>
      <xdr:col>3</xdr:col>
      <xdr:colOff>590550</xdr:colOff>
      <xdr:row>108</xdr:row>
      <xdr:rowOff>95250</xdr:rowOff>
    </xdr:from>
    <xdr:to>
      <xdr:col>5</xdr:col>
      <xdr:colOff>723900</xdr:colOff>
      <xdr:row>111</xdr:row>
      <xdr:rowOff>9525</xdr:rowOff>
    </xdr:to>
    <xdr:sp macro="" textlink="">
      <xdr:nvSpPr>
        <xdr:cNvPr id="9" name="คำบรรยายภาพแบบเส้น 2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43275" y="36423600"/>
          <a:ext cx="1771650" cy="800100"/>
        </a:xfrm>
        <a:prstGeom prst="borderCallout2">
          <a:avLst>
            <a:gd name="adj1" fmla="val 49899"/>
            <a:gd name="adj2" fmla="val 100813"/>
            <a:gd name="adj3" fmla="val 49897"/>
            <a:gd name="adj4" fmla="val 120528"/>
            <a:gd name="adj5" fmla="val -144439"/>
            <a:gd name="adj6" fmla="val 128317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กรอก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X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(เอ็กซ) ตามระดับ</a:t>
          </a:r>
        </a:p>
        <a:p>
          <a:pPr algn="ctr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ที่แสดงพฤติกรรมได้จริง</a:t>
          </a:r>
        </a:p>
        <a:p>
          <a:pPr algn="ctr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เมื่อสิ้นสุดรอบการประเมิน</a:t>
          </a:r>
          <a:endParaRPr lang="th-TH" sz="1000" b="1">
            <a:latin typeface="Chulabhorn Likit Text Light๙" panose="00000400000000000000" pitchFamily="2" charset="-34"/>
            <a:cs typeface="Chulabhorn Likit Text Light๙" panose="00000400000000000000" pitchFamily="2" charset="-34"/>
          </a:endParaRPr>
        </a:p>
      </xdr:txBody>
    </xdr:sp>
    <xdr:clientData/>
  </xdr:twoCellAnchor>
  <xdr:twoCellAnchor>
    <xdr:from>
      <xdr:col>7</xdr:col>
      <xdr:colOff>342899</xdr:colOff>
      <xdr:row>19</xdr:row>
      <xdr:rowOff>38100</xdr:rowOff>
    </xdr:from>
    <xdr:to>
      <xdr:col>9</xdr:col>
      <xdr:colOff>552450</xdr:colOff>
      <xdr:row>25</xdr:row>
      <xdr:rowOff>247650</xdr:rowOff>
    </xdr:to>
    <xdr:sp macro="" textlink="">
      <xdr:nvSpPr>
        <xdr:cNvPr id="10" name="คำบรรยายภาพแบบเส้น 2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72224" y="5114925"/>
          <a:ext cx="1762126" cy="1952625"/>
        </a:xfrm>
        <a:prstGeom prst="borderCallout2">
          <a:avLst>
            <a:gd name="adj1" fmla="val -2231"/>
            <a:gd name="adj2" fmla="val 49593"/>
            <a:gd name="adj3" fmla="val -25125"/>
            <a:gd name="adj4" fmla="val 49796"/>
            <a:gd name="adj5" fmla="val -25352"/>
            <a:gd name="adj6" fmla="val 6366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กำหนดค่าเป้าหมายความสำเร็จในแต่ละระดับ</a:t>
          </a:r>
        </a:p>
        <a:p>
          <a:pPr algn="l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ระดับ 1 </a:t>
          </a:r>
          <a:r>
            <a:rPr lang="en-US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=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ต่ำสุดที่ยอมรับได้</a:t>
          </a:r>
        </a:p>
        <a:p>
          <a:pPr algn="l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ระดับ 2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=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ต่ำกว่ามาตรฐาน</a:t>
          </a:r>
        </a:p>
        <a:p>
          <a:pPr algn="l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ระดับ 3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=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ค่ามาตรฐาน</a:t>
          </a:r>
        </a:p>
        <a:p>
          <a:pPr algn="l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ระดับ 4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=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ยากปานกลาง</a:t>
          </a:r>
        </a:p>
        <a:p>
          <a:pPr algn="l"/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ระดับ 5 </a:t>
          </a:r>
          <a:r>
            <a:rPr lang="en-US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= </a:t>
          </a:r>
          <a:r>
            <a:rPr lang="th-TH" sz="1000" b="1" baseline="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ยากมาก, ท้าทาย</a:t>
          </a:r>
          <a:endParaRPr lang="th-TH" sz="1000" b="1">
            <a:latin typeface="Chulabhorn Likit Text Light๙" panose="00000400000000000000" pitchFamily="2" charset="-34"/>
            <a:cs typeface="Chulabhorn Likit Text Light๙" panose="00000400000000000000" pitchFamily="2" charset="-34"/>
          </a:endParaRPr>
        </a:p>
      </xdr:txBody>
    </xdr:sp>
    <xdr:clientData/>
  </xdr:twoCellAnchor>
  <xdr:twoCellAnchor>
    <xdr:from>
      <xdr:col>2</xdr:col>
      <xdr:colOff>276225</xdr:colOff>
      <xdr:row>152</xdr:row>
      <xdr:rowOff>209550</xdr:rowOff>
    </xdr:from>
    <xdr:to>
      <xdr:col>4</xdr:col>
      <xdr:colOff>95250</xdr:colOff>
      <xdr:row>154</xdr:row>
      <xdr:rowOff>257175</xdr:rowOff>
    </xdr:to>
    <xdr:sp macro="" textlink="">
      <xdr:nvSpPr>
        <xdr:cNvPr id="13" name="คำบรรยายภาพแบบเส้น 2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24100" y="48853725"/>
          <a:ext cx="1343025" cy="619125"/>
        </a:xfrm>
        <a:prstGeom prst="borderCallout2">
          <a:avLst>
            <a:gd name="adj1" fmla="val 100718"/>
            <a:gd name="adj2" fmla="val 50203"/>
            <a:gd name="adj3" fmla="val 143340"/>
            <a:gd name="adj4" fmla="val 49796"/>
            <a:gd name="adj5" fmla="val 183626"/>
            <a:gd name="adj6" fmla="val 20500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หัวหน้างาน</a:t>
          </a:r>
        </a:p>
      </xdr:txBody>
    </xdr:sp>
    <xdr:clientData/>
  </xdr:twoCellAnchor>
  <xdr:twoCellAnchor>
    <xdr:from>
      <xdr:col>1</xdr:col>
      <xdr:colOff>771525</xdr:colOff>
      <xdr:row>163</xdr:row>
      <xdr:rowOff>276225</xdr:rowOff>
    </xdr:from>
    <xdr:to>
      <xdr:col>3</xdr:col>
      <xdr:colOff>609600</xdr:colOff>
      <xdr:row>166</xdr:row>
      <xdr:rowOff>9525</xdr:rowOff>
    </xdr:to>
    <xdr:sp macro="" textlink="">
      <xdr:nvSpPr>
        <xdr:cNvPr id="14" name="คำบรรยายภาพแบบเส้น 2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9300" y="52149375"/>
          <a:ext cx="1343025" cy="619125"/>
        </a:xfrm>
        <a:prstGeom prst="borderCallout2">
          <a:avLst>
            <a:gd name="adj1" fmla="val 100718"/>
            <a:gd name="adj2" fmla="val 50203"/>
            <a:gd name="adj3" fmla="val 143340"/>
            <a:gd name="adj4" fmla="val 49796"/>
            <a:gd name="adj5" fmla="val 179011"/>
            <a:gd name="adj6" fmla="val 18372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พจ.</a:t>
          </a:r>
        </a:p>
      </xdr:txBody>
    </xdr:sp>
    <xdr:clientData/>
  </xdr:twoCellAnchor>
  <xdr:twoCellAnchor editAs="oneCell">
    <xdr:from>
      <xdr:col>8</xdr:col>
      <xdr:colOff>85725</xdr:colOff>
      <xdr:row>0</xdr:row>
      <xdr:rowOff>28575</xdr:rowOff>
    </xdr:from>
    <xdr:to>
      <xdr:col>9</xdr:col>
      <xdr:colOff>428625</xdr:colOff>
      <xdr:row>3</xdr:row>
      <xdr:rowOff>257176</xdr:rowOff>
    </xdr:to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28575"/>
          <a:ext cx="1076325" cy="962026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24</xdr:row>
      <xdr:rowOff>161925</xdr:rowOff>
    </xdr:from>
    <xdr:to>
      <xdr:col>4</xdr:col>
      <xdr:colOff>419100</xdr:colOff>
      <xdr:row>26</xdr:row>
      <xdr:rowOff>209550</xdr:rowOff>
    </xdr:to>
    <xdr:sp macro="" textlink="">
      <xdr:nvSpPr>
        <xdr:cNvPr id="16" name="คำบรรยายภาพแบบเส้น 2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57425" y="6686550"/>
          <a:ext cx="1733550" cy="733425"/>
        </a:xfrm>
        <a:prstGeom prst="borderCallout2">
          <a:avLst>
            <a:gd name="adj1" fmla="val 48258"/>
            <a:gd name="adj2" fmla="val -1626"/>
            <a:gd name="adj3" fmla="val 49898"/>
            <a:gd name="adj4" fmla="val -44106"/>
            <a:gd name="adj5" fmla="val 164683"/>
            <a:gd name="adj6" fmla="val -80145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ตัวชี้วัดและค่าเป้าหมาย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รายทีม</a:t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3</xdr:col>
      <xdr:colOff>295275</xdr:colOff>
      <xdr:row>42</xdr:row>
      <xdr:rowOff>38100</xdr:rowOff>
    </xdr:to>
    <xdr:sp macro="" textlink="">
      <xdr:nvSpPr>
        <xdr:cNvPr id="17" name="คำบรรยายภาพแบบเส้น 2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14450" y="11029950"/>
          <a:ext cx="1733550" cy="733425"/>
        </a:xfrm>
        <a:prstGeom prst="borderCallout2">
          <a:avLst>
            <a:gd name="adj1" fmla="val 50855"/>
            <a:gd name="adj2" fmla="val -1077"/>
            <a:gd name="adj3" fmla="val 73275"/>
            <a:gd name="adj4" fmla="val -20480"/>
            <a:gd name="adj5" fmla="val 99748"/>
            <a:gd name="adj6" fmla="val -44981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ตัวชี้วัดและค่าเป้าหมาย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รายทีม</a:t>
          </a:r>
        </a:p>
      </xdr:txBody>
    </xdr:sp>
    <xdr:clientData/>
  </xdr:twoCellAnchor>
  <xdr:twoCellAnchor>
    <xdr:from>
      <xdr:col>1</xdr:col>
      <xdr:colOff>723900</xdr:colOff>
      <xdr:row>52</xdr:row>
      <xdr:rowOff>171450</xdr:rowOff>
    </xdr:from>
    <xdr:to>
      <xdr:col>4</xdr:col>
      <xdr:colOff>133350</xdr:colOff>
      <xdr:row>54</xdr:row>
      <xdr:rowOff>104775</xdr:rowOff>
    </xdr:to>
    <xdr:sp macro="" textlink="">
      <xdr:nvSpPr>
        <xdr:cNvPr id="19" name="คำบรรยายภาพแบบเส้น 2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71675" y="15897225"/>
          <a:ext cx="1733550" cy="733425"/>
        </a:xfrm>
        <a:prstGeom prst="borderCallout2">
          <a:avLst>
            <a:gd name="adj1" fmla="val 48258"/>
            <a:gd name="adj2" fmla="val -1626"/>
            <a:gd name="adj3" fmla="val 49898"/>
            <a:gd name="adj4" fmla="val -19930"/>
            <a:gd name="adj5" fmla="val 193254"/>
            <a:gd name="adj6" fmla="val -64761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ตัวชี้วัดและค่าเป้าหมาย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รายบุคคล</a:t>
          </a:r>
        </a:p>
      </xdr:txBody>
    </xdr:sp>
    <xdr:clientData/>
  </xdr:twoCellAnchor>
  <xdr:twoCellAnchor>
    <xdr:from>
      <xdr:col>1</xdr:col>
      <xdr:colOff>142875</xdr:colOff>
      <xdr:row>67</xdr:row>
      <xdr:rowOff>19050</xdr:rowOff>
    </xdr:from>
    <xdr:to>
      <xdr:col>3</xdr:col>
      <xdr:colOff>371475</xdr:colOff>
      <xdr:row>69</xdr:row>
      <xdr:rowOff>219075</xdr:rowOff>
    </xdr:to>
    <xdr:sp macro="" textlink="">
      <xdr:nvSpPr>
        <xdr:cNvPr id="20" name="คำบรรยายภาพแบบเส้น 2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90650" y="21745575"/>
          <a:ext cx="1733550" cy="733425"/>
        </a:xfrm>
        <a:prstGeom prst="borderCallout2">
          <a:avLst>
            <a:gd name="adj1" fmla="val 48258"/>
            <a:gd name="adj2" fmla="val -1626"/>
            <a:gd name="adj3" fmla="val 49898"/>
            <a:gd name="adj4" fmla="val -19930"/>
            <a:gd name="adj5" fmla="val 158189"/>
            <a:gd name="adj6" fmla="val -37289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ตัวชี้วัดและค่าเป้าหมาย</a:t>
          </a:r>
        </a:p>
        <a:p>
          <a:pPr algn="ctr"/>
          <a:r>
            <a:rPr lang="th-TH" sz="10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รายบุคคล</a:t>
          </a:r>
        </a:p>
      </xdr:txBody>
    </xdr:sp>
    <xdr:clientData/>
  </xdr:twoCellAnchor>
  <xdr:twoCellAnchor>
    <xdr:from>
      <xdr:col>7</xdr:col>
      <xdr:colOff>419100</xdr:colOff>
      <xdr:row>152</xdr:row>
      <xdr:rowOff>180975</xdr:rowOff>
    </xdr:from>
    <xdr:to>
      <xdr:col>9</xdr:col>
      <xdr:colOff>209550</xdr:colOff>
      <xdr:row>155</xdr:row>
      <xdr:rowOff>9525</xdr:rowOff>
    </xdr:to>
    <xdr:sp macro="" textlink="">
      <xdr:nvSpPr>
        <xdr:cNvPr id="18" name="คำบรรยายภาพแบบเส้น 2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448425" y="48825150"/>
          <a:ext cx="1343025" cy="695325"/>
        </a:xfrm>
        <a:prstGeom prst="borderCallout2">
          <a:avLst>
            <a:gd name="adj1" fmla="val 100718"/>
            <a:gd name="adj2" fmla="val 50203"/>
            <a:gd name="adj3" fmla="val 143340"/>
            <a:gd name="adj4" fmla="val 49796"/>
            <a:gd name="adj5" fmla="val 172857"/>
            <a:gd name="adj6" fmla="val 17663"/>
          </a:avLst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พนักงาน</a:t>
          </a:r>
        </a:p>
        <a:p>
          <a:pPr algn="ctr"/>
          <a:r>
            <a:rPr lang="th-TH" sz="1400" b="1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ผู้ถูกประเมิน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226219</xdr:colOff>
      <xdr:row>0</xdr:row>
      <xdr:rowOff>119062</xdr:rowOff>
    </xdr:from>
    <xdr:to>
      <xdr:col>7</xdr:col>
      <xdr:colOff>982696</xdr:colOff>
      <xdr:row>3</xdr:row>
      <xdr:rowOff>192880</xdr:rowOff>
    </xdr:to>
    <xdr:pic>
      <xdr:nvPicPr>
        <xdr:cNvPr id="2" name="รูปภาพ 1" descr="100_100_CDD LOGO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6907" y="119062"/>
          <a:ext cx="761999" cy="752474"/>
        </a:xfrm>
        <a:prstGeom prst="rect">
          <a:avLst/>
        </a:prstGeom>
      </xdr:spPr>
    </xdr:pic>
    <xdr:clientData/>
  </xdr:twoCellAnchor>
  <xdr:twoCellAnchor editAs="oneCell">
    <xdr:from>
      <xdr:col>7</xdr:col>
      <xdr:colOff>1168400</xdr:colOff>
      <xdr:row>0</xdr:row>
      <xdr:rowOff>69851</xdr:rowOff>
    </xdr:from>
    <xdr:to>
      <xdr:col>9</xdr:col>
      <xdr:colOff>7432</xdr:colOff>
      <xdr:row>4</xdr:row>
      <xdr:rowOff>31819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150" y="69851"/>
          <a:ext cx="962819" cy="85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WVS171"/>
  <sheetViews>
    <sheetView tabSelected="1" zoomScaleNormal="100" zoomScalePageLayoutView="120" workbookViewId="0">
      <selection activeCell="A67" sqref="A67"/>
    </sheetView>
  </sheetViews>
  <sheetFormatPr defaultRowHeight="23.25"/>
  <cols>
    <col min="1" max="1" width="16.42578125" style="1" customWidth="1"/>
    <col min="2" max="2" width="10.42578125" style="1" customWidth="1"/>
    <col min="3" max="3" width="9.28515625" style="1" customWidth="1"/>
    <col min="4" max="8" width="10.7109375" style="1" customWidth="1"/>
    <col min="9" max="10" width="9.5703125" style="1" customWidth="1"/>
    <col min="11" max="11" width="3" style="2" hidden="1" customWidth="1"/>
    <col min="12" max="256" width="9" style="1"/>
    <col min="257" max="257" width="16.42578125" style="1" customWidth="1"/>
    <col min="258" max="259" width="9.5703125" style="1" customWidth="1"/>
    <col min="260" max="264" width="10.7109375" style="1" customWidth="1"/>
    <col min="265" max="266" width="9.5703125" style="1" customWidth="1"/>
    <col min="267" max="267" width="9" style="1" hidden="1" customWidth="1"/>
    <col min="268" max="512" width="9" style="1"/>
    <col min="513" max="513" width="16.42578125" style="1" customWidth="1"/>
    <col min="514" max="515" width="9.5703125" style="1" customWidth="1"/>
    <col min="516" max="520" width="10.7109375" style="1" customWidth="1"/>
    <col min="521" max="522" width="9.5703125" style="1" customWidth="1"/>
    <col min="523" max="523" width="9" style="1" hidden="1" customWidth="1"/>
    <col min="524" max="768" width="9" style="1"/>
    <col min="769" max="769" width="16.42578125" style="1" customWidth="1"/>
    <col min="770" max="771" width="9.5703125" style="1" customWidth="1"/>
    <col min="772" max="776" width="10.7109375" style="1" customWidth="1"/>
    <col min="777" max="778" width="9.5703125" style="1" customWidth="1"/>
    <col min="779" max="779" width="9" style="1" hidden="1" customWidth="1"/>
    <col min="780" max="1024" width="9" style="1"/>
    <col min="1025" max="1025" width="16.42578125" style="1" customWidth="1"/>
    <col min="1026" max="1027" width="9.5703125" style="1" customWidth="1"/>
    <col min="1028" max="1032" width="10.7109375" style="1" customWidth="1"/>
    <col min="1033" max="1034" width="9.5703125" style="1" customWidth="1"/>
    <col min="1035" max="1035" width="9" style="1" hidden="1" customWidth="1"/>
    <col min="1036" max="1280" width="9" style="1"/>
    <col min="1281" max="1281" width="16.42578125" style="1" customWidth="1"/>
    <col min="1282" max="1283" width="9.5703125" style="1" customWidth="1"/>
    <col min="1284" max="1288" width="10.7109375" style="1" customWidth="1"/>
    <col min="1289" max="1290" width="9.5703125" style="1" customWidth="1"/>
    <col min="1291" max="1291" width="9" style="1" hidden="1" customWidth="1"/>
    <col min="1292" max="1536" width="9" style="1"/>
    <col min="1537" max="1537" width="16.42578125" style="1" customWidth="1"/>
    <col min="1538" max="1539" width="9.5703125" style="1" customWidth="1"/>
    <col min="1540" max="1544" width="10.7109375" style="1" customWidth="1"/>
    <col min="1545" max="1546" width="9.5703125" style="1" customWidth="1"/>
    <col min="1547" max="1547" width="9" style="1" hidden="1" customWidth="1"/>
    <col min="1548" max="1792" width="9" style="1"/>
    <col min="1793" max="1793" width="16.42578125" style="1" customWidth="1"/>
    <col min="1794" max="1795" width="9.5703125" style="1" customWidth="1"/>
    <col min="1796" max="1800" width="10.7109375" style="1" customWidth="1"/>
    <col min="1801" max="1802" width="9.5703125" style="1" customWidth="1"/>
    <col min="1803" max="1803" width="9" style="1" hidden="1" customWidth="1"/>
    <col min="1804" max="2048" width="9" style="1"/>
    <col min="2049" max="2049" width="16.42578125" style="1" customWidth="1"/>
    <col min="2050" max="2051" width="9.5703125" style="1" customWidth="1"/>
    <col min="2052" max="2056" width="10.7109375" style="1" customWidth="1"/>
    <col min="2057" max="2058" width="9.5703125" style="1" customWidth="1"/>
    <col min="2059" max="2059" width="9" style="1" hidden="1" customWidth="1"/>
    <col min="2060" max="2304" width="9" style="1"/>
    <col min="2305" max="2305" width="16.42578125" style="1" customWidth="1"/>
    <col min="2306" max="2307" width="9.5703125" style="1" customWidth="1"/>
    <col min="2308" max="2312" width="10.7109375" style="1" customWidth="1"/>
    <col min="2313" max="2314" width="9.5703125" style="1" customWidth="1"/>
    <col min="2315" max="2315" width="9" style="1" hidden="1" customWidth="1"/>
    <col min="2316" max="2560" width="9" style="1"/>
    <col min="2561" max="2561" width="16.42578125" style="1" customWidth="1"/>
    <col min="2562" max="2563" width="9.5703125" style="1" customWidth="1"/>
    <col min="2564" max="2568" width="10.7109375" style="1" customWidth="1"/>
    <col min="2569" max="2570" width="9.5703125" style="1" customWidth="1"/>
    <col min="2571" max="2571" width="9" style="1" hidden="1" customWidth="1"/>
    <col min="2572" max="2816" width="9" style="1"/>
    <col min="2817" max="2817" width="16.42578125" style="1" customWidth="1"/>
    <col min="2818" max="2819" width="9.5703125" style="1" customWidth="1"/>
    <col min="2820" max="2824" width="10.7109375" style="1" customWidth="1"/>
    <col min="2825" max="2826" width="9.5703125" style="1" customWidth="1"/>
    <col min="2827" max="2827" width="9" style="1" hidden="1" customWidth="1"/>
    <col min="2828" max="3072" width="9" style="1"/>
    <col min="3073" max="3073" width="16.42578125" style="1" customWidth="1"/>
    <col min="3074" max="3075" width="9.5703125" style="1" customWidth="1"/>
    <col min="3076" max="3080" width="10.7109375" style="1" customWidth="1"/>
    <col min="3081" max="3082" width="9.5703125" style="1" customWidth="1"/>
    <col min="3083" max="3083" width="9" style="1" hidden="1" customWidth="1"/>
    <col min="3084" max="3328" width="9" style="1"/>
    <col min="3329" max="3329" width="16.42578125" style="1" customWidth="1"/>
    <col min="3330" max="3331" width="9.5703125" style="1" customWidth="1"/>
    <col min="3332" max="3336" width="10.7109375" style="1" customWidth="1"/>
    <col min="3337" max="3338" width="9.5703125" style="1" customWidth="1"/>
    <col min="3339" max="3339" width="9" style="1" hidden="1" customWidth="1"/>
    <col min="3340" max="3584" width="9" style="1"/>
    <col min="3585" max="3585" width="16.42578125" style="1" customWidth="1"/>
    <col min="3586" max="3587" width="9.5703125" style="1" customWidth="1"/>
    <col min="3588" max="3592" width="10.7109375" style="1" customWidth="1"/>
    <col min="3593" max="3594" width="9.5703125" style="1" customWidth="1"/>
    <col min="3595" max="3595" width="9" style="1" hidden="1" customWidth="1"/>
    <col min="3596" max="3840" width="9" style="1"/>
    <col min="3841" max="3841" width="16.42578125" style="1" customWidth="1"/>
    <col min="3842" max="3843" width="9.5703125" style="1" customWidth="1"/>
    <col min="3844" max="3848" width="10.7109375" style="1" customWidth="1"/>
    <col min="3849" max="3850" width="9.5703125" style="1" customWidth="1"/>
    <col min="3851" max="3851" width="9" style="1" hidden="1" customWidth="1"/>
    <col min="3852" max="4096" width="9" style="1"/>
    <col min="4097" max="4097" width="16.42578125" style="1" customWidth="1"/>
    <col min="4098" max="4099" width="9.5703125" style="1" customWidth="1"/>
    <col min="4100" max="4104" width="10.7109375" style="1" customWidth="1"/>
    <col min="4105" max="4106" width="9.5703125" style="1" customWidth="1"/>
    <col min="4107" max="4107" width="9" style="1" hidden="1" customWidth="1"/>
    <col min="4108" max="4352" width="9" style="1"/>
    <col min="4353" max="4353" width="16.42578125" style="1" customWidth="1"/>
    <col min="4354" max="4355" width="9.5703125" style="1" customWidth="1"/>
    <col min="4356" max="4360" width="10.7109375" style="1" customWidth="1"/>
    <col min="4361" max="4362" width="9.5703125" style="1" customWidth="1"/>
    <col min="4363" max="4363" width="9" style="1" hidden="1" customWidth="1"/>
    <col min="4364" max="4608" width="9" style="1"/>
    <col min="4609" max="4609" width="16.42578125" style="1" customWidth="1"/>
    <col min="4610" max="4611" width="9.5703125" style="1" customWidth="1"/>
    <col min="4612" max="4616" width="10.7109375" style="1" customWidth="1"/>
    <col min="4617" max="4618" width="9.5703125" style="1" customWidth="1"/>
    <col min="4619" max="4619" width="9" style="1" hidden="1" customWidth="1"/>
    <col min="4620" max="4864" width="9" style="1"/>
    <col min="4865" max="4865" width="16.42578125" style="1" customWidth="1"/>
    <col min="4866" max="4867" width="9.5703125" style="1" customWidth="1"/>
    <col min="4868" max="4872" width="10.7109375" style="1" customWidth="1"/>
    <col min="4873" max="4874" width="9.5703125" style="1" customWidth="1"/>
    <col min="4875" max="4875" width="9" style="1" hidden="1" customWidth="1"/>
    <col min="4876" max="5120" width="9" style="1"/>
    <col min="5121" max="5121" width="16.42578125" style="1" customWidth="1"/>
    <col min="5122" max="5123" width="9.5703125" style="1" customWidth="1"/>
    <col min="5124" max="5128" width="10.7109375" style="1" customWidth="1"/>
    <col min="5129" max="5130" width="9.5703125" style="1" customWidth="1"/>
    <col min="5131" max="5131" width="9" style="1" hidden="1" customWidth="1"/>
    <col min="5132" max="5376" width="9" style="1"/>
    <col min="5377" max="5377" width="16.42578125" style="1" customWidth="1"/>
    <col min="5378" max="5379" width="9.5703125" style="1" customWidth="1"/>
    <col min="5380" max="5384" width="10.7109375" style="1" customWidth="1"/>
    <col min="5385" max="5386" width="9.5703125" style="1" customWidth="1"/>
    <col min="5387" max="5387" width="9" style="1" hidden="1" customWidth="1"/>
    <col min="5388" max="5632" width="9" style="1"/>
    <col min="5633" max="5633" width="16.42578125" style="1" customWidth="1"/>
    <col min="5634" max="5635" width="9.5703125" style="1" customWidth="1"/>
    <col min="5636" max="5640" width="10.7109375" style="1" customWidth="1"/>
    <col min="5641" max="5642" width="9.5703125" style="1" customWidth="1"/>
    <col min="5643" max="5643" width="9" style="1" hidden="1" customWidth="1"/>
    <col min="5644" max="5888" width="9" style="1"/>
    <col min="5889" max="5889" width="16.42578125" style="1" customWidth="1"/>
    <col min="5890" max="5891" width="9.5703125" style="1" customWidth="1"/>
    <col min="5892" max="5896" width="10.7109375" style="1" customWidth="1"/>
    <col min="5897" max="5898" width="9.5703125" style="1" customWidth="1"/>
    <col min="5899" max="5899" width="9" style="1" hidden="1" customWidth="1"/>
    <col min="5900" max="6144" width="9" style="1"/>
    <col min="6145" max="6145" width="16.42578125" style="1" customWidth="1"/>
    <col min="6146" max="6147" width="9.5703125" style="1" customWidth="1"/>
    <col min="6148" max="6152" width="10.7109375" style="1" customWidth="1"/>
    <col min="6153" max="6154" width="9.5703125" style="1" customWidth="1"/>
    <col min="6155" max="6155" width="9" style="1" hidden="1" customWidth="1"/>
    <col min="6156" max="6400" width="9" style="1"/>
    <col min="6401" max="6401" width="16.42578125" style="1" customWidth="1"/>
    <col min="6402" max="6403" width="9.5703125" style="1" customWidth="1"/>
    <col min="6404" max="6408" width="10.7109375" style="1" customWidth="1"/>
    <col min="6409" max="6410" width="9.5703125" style="1" customWidth="1"/>
    <col min="6411" max="6411" width="9" style="1" hidden="1" customWidth="1"/>
    <col min="6412" max="6656" width="9" style="1"/>
    <col min="6657" max="6657" width="16.42578125" style="1" customWidth="1"/>
    <col min="6658" max="6659" width="9.5703125" style="1" customWidth="1"/>
    <col min="6660" max="6664" width="10.7109375" style="1" customWidth="1"/>
    <col min="6665" max="6666" width="9.5703125" style="1" customWidth="1"/>
    <col min="6667" max="6667" width="9" style="1" hidden="1" customWidth="1"/>
    <col min="6668" max="6912" width="9" style="1"/>
    <col min="6913" max="6913" width="16.42578125" style="1" customWidth="1"/>
    <col min="6914" max="6915" width="9.5703125" style="1" customWidth="1"/>
    <col min="6916" max="6920" width="10.7109375" style="1" customWidth="1"/>
    <col min="6921" max="6922" width="9.5703125" style="1" customWidth="1"/>
    <col min="6923" max="6923" width="9" style="1" hidden="1" customWidth="1"/>
    <col min="6924" max="7168" width="9" style="1"/>
    <col min="7169" max="7169" width="16.42578125" style="1" customWidth="1"/>
    <col min="7170" max="7171" width="9.5703125" style="1" customWidth="1"/>
    <col min="7172" max="7176" width="10.7109375" style="1" customWidth="1"/>
    <col min="7177" max="7178" width="9.5703125" style="1" customWidth="1"/>
    <col min="7179" max="7179" width="9" style="1" hidden="1" customWidth="1"/>
    <col min="7180" max="7424" width="9" style="1"/>
    <col min="7425" max="7425" width="16.42578125" style="1" customWidth="1"/>
    <col min="7426" max="7427" width="9.5703125" style="1" customWidth="1"/>
    <col min="7428" max="7432" width="10.7109375" style="1" customWidth="1"/>
    <col min="7433" max="7434" width="9.5703125" style="1" customWidth="1"/>
    <col min="7435" max="7435" width="9" style="1" hidden="1" customWidth="1"/>
    <col min="7436" max="7680" width="9" style="1"/>
    <col min="7681" max="7681" width="16.42578125" style="1" customWidth="1"/>
    <col min="7682" max="7683" width="9.5703125" style="1" customWidth="1"/>
    <col min="7684" max="7688" width="10.7109375" style="1" customWidth="1"/>
    <col min="7689" max="7690" width="9.5703125" style="1" customWidth="1"/>
    <col min="7691" max="7691" width="9" style="1" hidden="1" customWidth="1"/>
    <col min="7692" max="7936" width="9" style="1"/>
    <col min="7937" max="7937" width="16.42578125" style="1" customWidth="1"/>
    <col min="7938" max="7939" width="9.5703125" style="1" customWidth="1"/>
    <col min="7940" max="7944" width="10.7109375" style="1" customWidth="1"/>
    <col min="7945" max="7946" width="9.5703125" style="1" customWidth="1"/>
    <col min="7947" max="7947" width="9" style="1" hidden="1" customWidth="1"/>
    <col min="7948" max="8192" width="9" style="1"/>
    <col min="8193" max="8193" width="16.42578125" style="1" customWidth="1"/>
    <col min="8194" max="8195" width="9.5703125" style="1" customWidth="1"/>
    <col min="8196" max="8200" width="10.7109375" style="1" customWidth="1"/>
    <col min="8201" max="8202" width="9.5703125" style="1" customWidth="1"/>
    <col min="8203" max="8203" width="9" style="1" hidden="1" customWidth="1"/>
    <col min="8204" max="8448" width="9" style="1"/>
    <col min="8449" max="8449" width="16.42578125" style="1" customWidth="1"/>
    <col min="8450" max="8451" width="9.5703125" style="1" customWidth="1"/>
    <col min="8452" max="8456" width="10.7109375" style="1" customWidth="1"/>
    <col min="8457" max="8458" width="9.5703125" style="1" customWidth="1"/>
    <col min="8459" max="8459" width="9" style="1" hidden="1" customWidth="1"/>
    <col min="8460" max="8704" width="9" style="1"/>
    <col min="8705" max="8705" width="16.42578125" style="1" customWidth="1"/>
    <col min="8706" max="8707" width="9.5703125" style="1" customWidth="1"/>
    <col min="8708" max="8712" width="10.7109375" style="1" customWidth="1"/>
    <col min="8713" max="8714" width="9.5703125" style="1" customWidth="1"/>
    <col min="8715" max="8715" width="9" style="1" hidden="1" customWidth="1"/>
    <col min="8716" max="8960" width="9" style="1"/>
    <col min="8961" max="8961" width="16.42578125" style="1" customWidth="1"/>
    <col min="8962" max="8963" width="9.5703125" style="1" customWidth="1"/>
    <col min="8964" max="8968" width="10.7109375" style="1" customWidth="1"/>
    <col min="8969" max="8970" width="9.5703125" style="1" customWidth="1"/>
    <col min="8971" max="8971" width="9" style="1" hidden="1" customWidth="1"/>
    <col min="8972" max="9216" width="9" style="1"/>
    <col min="9217" max="9217" width="16.42578125" style="1" customWidth="1"/>
    <col min="9218" max="9219" width="9.5703125" style="1" customWidth="1"/>
    <col min="9220" max="9224" width="10.7109375" style="1" customWidth="1"/>
    <col min="9225" max="9226" width="9.5703125" style="1" customWidth="1"/>
    <col min="9227" max="9227" width="9" style="1" hidden="1" customWidth="1"/>
    <col min="9228" max="9472" width="9" style="1"/>
    <col min="9473" max="9473" width="16.42578125" style="1" customWidth="1"/>
    <col min="9474" max="9475" width="9.5703125" style="1" customWidth="1"/>
    <col min="9476" max="9480" width="10.7109375" style="1" customWidth="1"/>
    <col min="9481" max="9482" width="9.5703125" style="1" customWidth="1"/>
    <col min="9483" max="9483" width="9" style="1" hidden="1" customWidth="1"/>
    <col min="9484" max="9728" width="9" style="1"/>
    <col min="9729" max="9729" width="16.42578125" style="1" customWidth="1"/>
    <col min="9730" max="9731" width="9.5703125" style="1" customWidth="1"/>
    <col min="9732" max="9736" width="10.7109375" style="1" customWidth="1"/>
    <col min="9737" max="9738" width="9.5703125" style="1" customWidth="1"/>
    <col min="9739" max="9739" width="9" style="1" hidden="1" customWidth="1"/>
    <col min="9740" max="9984" width="9" style="1"/>
    <col min="9985" max="9985" width="16.42578125" style="1" customWidth="1"/>
    <col min="9986" max="9987" width="9.5703125" style="1" customWidth="1"/>
    <col min="9988" max="9992" width="10.7109375" style="1" customWidth="1"/>
    <col min="9993" max="9994" width="9.5703125" style="1" customWidth="1"/>
    <col min="9995" max="9995" width="9" style="1" hidden="1" customWidth="1"/>
    <col min="9996" max="10240" width="9" style="1"/>
    <col min="10241" max="10241" width="16.42578125" style="1" customWidth="1"/>
    <col min="10242" max="10243" width="9.5703125" style="1" customWidth="1"/>
    <col min="10244" max="10248" width="10.7109375" style="1" customWidth="1"/>
    <col min="10249" max="10250" width="9.5703125" style="1" customWidth="1"/>
    <col min="10251" max="10251" width="9" style="1" hidden="1" customWidth="1"/>
    <col min="10252" max="10496" width="9" style="1"/>
    <col min="10497" max="10497" width="16.42578125" style="1" customWidth="1"/>
    <col min="10498" max="10499" width="9.5703125" style="1" customWidth="1"/>
    <col min="10500" max="10504" width="10.7109375" style="1" customWidth="1"/>
    <col min="10505" max="10506" width="9.5703125" style="1" customWidth="1"/>
    <col min="10507" max="10507" width="9" style="1" hidden="1" customWidth="1"/>
    <col min="10508" max="10752" width="9" style="1"/>
    <col min="10753" max="10753" width="16.42578125" style="1" customWidth="1"/>
    <col min="10754" max="10755" width="9.5703125" style="1" customWidth="1"/>
    <col min="10756" max="10760" width="10.7109375" style="1" customWidth="1"/>
    <col min="10761" max="10762" width="9.5703125" style="1" customWidth="1"/>
    <col min="10763" max="10763" width="9" style="1" hidden="1" customWidth="1"/>
    <col min="10764" max="11008" width="9" style="1"/>
    <col min="11009" max="11009" width="16.42578125" style="1" customWidth="1"/>
    <col min="11010" max="11011" width="9.5703125" style="1" customWidth="1"/>
    <col min="11012" max="11016" width="10.7109375" style="1" customWidth="1"/>
    <col min="11017" max="11018" width="9.5703125" style="1" customWidth="1"/>
    <col min="11019" max="11019" width="9" style="1" hidden="1" customWidth="1"/>
    <col min="11020" max="11264" width="9" style="1"/>
    <col min="11265" max="11265" width="16.42578125" style="1" customWidth="1"/>
    <col min="11266" max="11267" width="9.5703125" style="1" customWidth="1"/>
    <col min="11268" max="11272" width="10.7109375" style="1" customWidth="1"/>
    <col min="11273" max="11274" width="9.5703125" style="1" customWidth="1"/>
    <col min="11275" max="11275" width="9" style="1" hidden="1" customWidth="1"/>
    <col min="11276" max="11520" width="9" style="1"/>
    <col min="11521" max="11521" width="16.42578125" style="1" customWidth="1"/>
    <col min="11522" max="11523" width="9.5703125" style="1" customWidth="1"/>
    <col min="11524" max="11528" width="10.7109375" style="1" customWidth="1"/>
    <col min="11529" max="11530" width="9.5703125" style="1" customWidth="1"/>
    <col min="11531" max="11531" width="9" style="1" hidden="1" customWidth="1"/>
    <col min="11532" max="11776" width="9" style="1"/>
    <col min="11777" max="11777" width="16.42578125" style="1" customWidth="1"/>
    <col min="11778" max="11779" width="9.5703125" style="1" customWidth="1"/>
    <col min="11780" max="11784" width="10.7109375" style="1" customWidth="1"/>
    <col min="11785" max="11786" width="9.5703125" style="1" customWidth="1"/>
    <col min="11787" max="11787" width="9" style="1" hidden="1" customWidth="1"/>
    <col min="11788" max="12032" width="9" style="1"/>
    <col min="12033" max="12033" width="16.42578125" style="1" customWidth="1"/>
    <col min="12034" max="12035" width="9.5703125" style="1" customWidth="1"/>
    <col min="12036" max="12040" width="10.7109375" style="1" customWidth="1"/>
    <col min="12041" max="12042" width="9.5703125" style="1" customWidth="1"/>
    <col min="12043" max="12043" width="9" style="1" hidden="1" customWidth="1"/>
    <col min="12044" max="12288" width="9" style="1"/>
    <col min="12289" max="12289" width="16.42578125" style="1" customWidth="1"/>
    <col min="12290" max="12291" width="9.5703125" style="1" customWidth="1"/>
    <col min="12292" max="12296" width="10.7109375" style="1" customWidth="1"/>
    <col min="12297" max="12298" width="9.5703125" style="1" customWidth="1"/>
    <col min="12299" max="12299" width="9" style="1" hidden="1" customWidth="1"/>
    <col min="12300" max="12544" width="9" style="1"/>
    <col min="12545" max="12545" width="16.42578125" style="1" customWidth="1"/>
    <col min="12546" max="12547" width="9.5703125" style="1" customWidth="1"/>
    <col min="12548" max="12552" width="10.7109375" style="1" customWidth="1"/>
    <col min="12553" max="12554" width="9.5703125" style="1" customWidth="1"/>
    <col min="12555" max="12555" width="9" style="1" hidden="1" customWidth="1"/>
    <col min="12556" max="12800" width="9" style="1"/>
    <col min="12801" max="12801" width="16.42578125" style="1" customWidth="1"/>
    <col min="12802" max="12803" width="9.5703125" style="1" customWidth="1"/>
    <col min="12804" max="12808" width="10.7109375" style="1" customWidth="1"/>
    <col min="12809" max="12810" width="9.5703125" style="1" customWidth="1"/>
    <col min="12811" max="12811" width="9" style="1" hidden="1" customWidth="1"/>
    <col min="12812" max="13056" width="9" style="1"/>
    <col min="13057" max="13057" width="16.42578125" style="1" customWidth="1"/>
    <col min="13058" max="13059" width="9.5703125" style="1" customWidth="1"/>
    <col min="13060" max="13064" width="10.7109375" style="1" customWidth="1"/>
    <col min="13065" max="13066" width="9.5703125" style="1" customWidth="1"/>
    <col min="13067" max="13067" width="9" style="1" hidden="1" customWidth="1"/>
    <col min="13068" max="13312" width="9" style="1"/>
    <col min="13313" max="13313" width="16.42578125" style="1" customWidth="1"/>
    <col min="13314" max="13315" width="9.5703125" style="1" customWidth="1"/>
    <col min="13316" max="13320" width="10.7109375" style="1" customWidth="1"/>
    <col min="13321" max="13322" width="9.5703125" style="1" customWidth="1"/>
    <col min="13323" max="13323" width="9" style="1" hidden="1" customWidth="1"/>
    <col min="13324" max="13568" width="9" style="1"/>
    <col min="13569" max="13569" width="16.42578125" style="1" customWidth="1"/>
    <col min="13570" max="13571" width="9.5703125" style="1" customWidth="1"/>
    <col min="13572" max="13576" width="10.7109375" style="1" customWidth="1"/>
    <col min="13577" max="13578" width="9.5703125" style="1" customWidth="1"/>
    <col min="13579" max="13579" width="9" style="1" hidden="1" customWidth="1"/>
    <col min="13580" max="13824" width="9" style="1"/>
    <col min="13825" max="13825" width="16.42578125" style="1" customWidth="1"/>
    <col min="13826" max="13827" width="9.5703125" style="1" customWidth="1"/>
    <col min="13828" max="13832" width="10.7109375" style="1" customWidth="1"/>
    <col min="13833" max="13834" width="9.5703125" style="1" customWidth="1"/>
    <col min="13835" max="13835" width="9" style="1" hidden="1" customWidth="1"/>
    <col min="13836" max="14080" width="9" style="1"/>
    <col min="14081" max="14081" width="16.42578125" style="1" customWidth="1"/>
    <col min="14082" max="14083" width="9.5703125" style="1" customWidth="1"/>
    <col min="14084" max="14088" width="10.7109375" style="1" customWidth="1"/>
    <col min="14089" max="14090" width="9.5703125" style="1" customWidth="1"/>
    <col min="14091" max="14091" width="9" style="1" hidden="1" customWidth="1"/>
    <col min="14092" max="14336" width="9" style="1"/>
    <col min="14337" max="14337" width="16.42578125" style="1" customWidth="1"/>
    <col min="14338" max="14339" width="9.5703125" style="1" customWidth="1"/>
    <col min="14340" max="14344" width="10.7109375" style="1" customWidth="1"/>
    <col min="14345" max="14346" width="9.5703125" style="1" customWidth="1"/>
    <col min="14347" max="14347" width="9" style="1" hidden="1" customWidth="1"/>
    <col min="14348" max="14592" width="9" style="1"/>
    <col min="14593" max="14593" width="16.42578125" style="1" customWidth="1"/>
    <col min="14594" max="14595" width="9.5703125" style="1" customWidth="1"/>
    <col min="14596" max="14600" width="10.7109375" style="1" customWidth="1"/>
    <col min="14601" max="14602" width="9.5703125" style="1" customWidth="1"/>
    <col min="14603" max="14603" width="9" style="1" hidden="1" customWidth="1"/>
    <col min="14604" max="14848" width="9" style="1"/>
    <col min="14849" max="14849" width="16.42578125" style="1" customWidth="1"/>
    <col min="14850" max="14851" width="9.5703125" style="1" customWidth="1"/>
    <col min="14852" max="14856" width="10.7109375" style="1" customWidth="1"/>
    <col min="14857" max="14858" width="9.5703125" style="1" customWidth="1"/>
    <col min="14859" max="14859" width="9" style="1" hidden="1" customWidth="1"/>
    <col min="14860" max="15104" width="9" style="1"/>
    <col min="15105" max="15105" width="16.42578125" style="1" customWidth="1"/>
    <col min="15106" max="15107" width="9.5703125" style="1" customWidth="1"/>
    <col min="15108" max="15112" width="10.7109375" style="1" customWidth="1"/>
    <col min="15113" max="15114" width="9.5703125" style="1" customWidth="1"/>
    <col min="15115" max="15115" width="9" style="1" hidden="1" customWidth="1"/>
    <col min="15116" max="15360" width="9" style="1"/>
    <col min="15361" max="15361" width="16.42578125" style="1" customWidth="1"/>
    <col min="15362" max="15363" width="9.5703125" style="1" customWidth="1"/>
    <col min="15364" max="15368" width="10.7109375" style="1" customWidth="1"/>
    <col min="15369" max="15370" width="9.5703125" style="1" customWidth="1"/>
    <col min="15371" max="15371" width="9" style="1" hidden="1" customWidth="1"/>
    <col min="15372" max="15616" width="9" style="1"/>
    <col min="15617" max="15617" width="16.42578125" style="1" customWidth="1"/>
    <col min="15618" max="15619" width="9.5703125" style="1" customWidth="1"/>
    <col min="15620" max="15624" width="10.7109375" style="1" customWidth="1"/>
    <col min="15625" max="15626" width="9.5703125" style="1" customWidth="1"/>
    <col min="15627" max="15627" width="9" style="1" hidden="1" customWidth="1"/>
    <col min="15628" max="15872" width="9" style="1"/>
    <col min="15873" max="15873" width="16.42578125" style="1" customWidth="1"/>
    <col min="15874" max="15875" width="9.5703125" style="1" customWidth="1"/>
    <col min="15876" max="15880" width="10.7109375" style="1" customWidth="1"/>
    <col min="15881" max="15882" width="9.5703125" style="1" customWidth="1"/>
    <col min="15883" max="15883" width="9" style="1" hidden="1" customWidth="1"/>
    <col min="15884" max="16128" width="9" style="1"/>
    <col min="16129" max="16129" width="16.42578125" style="1" customWidth="1"/>
    <col min="16130" max="16131" width="9.5703125" style="1" customWidth="1"/>
    <col min="16132" max="16136" width="10.7109375" style="1" customWidth="1"/>
    <col min="16137" max="16138" width="9.5703125" style="1" customWidth="1"/>
    <col min="16139" max="16139" width="9" style="1" hidden="1" customWidth="1"/>
    <col min="16140" max="16384" width="9" style="1"/>
  </cols>
  <sheetData>
    <row r="1" spans="1:11" ht="11.25" customHeight="1"/>
    <row r="2" spans="1:11">
      <c r="A2" s="148" t="s">
        <v>65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>
      <c r="A3" s="148" t="s">
        <v>81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>
      <c r="A4" s="10" t="s">
        <v>74</v>
      </c>
      <c r="B4" s="11"/>
      <c r="C4" s="11"/>
      <c r="D4" s="11"/>
      <c r="E4" s="11"/>
      <c r="F4" s="11"/>
      <c r="G4" s="11"/>
      <c r="H4" s="11"/>
      <c r="I4" s="11"/>
      <c r="J4" s="11"/>
    </row>
    <row r="5" spans="1:11">
      <c r="A5" s="12" t="s">
        <v>0</v>
      </c>
      <c r="B5" s="13" t="s">
        <v>1</v>
      </c>
      <c r="C5" s="52">
        <v>1</v>
      </c>
      <c r="D5" s="13" t="s">
        <v>2</v>
      </c>
      <c r="E5" s="149">
        <v>45200</v>
      </c>
      <c r="F5" s="149"/>
      <c r="G5" s="13" t="s">
        <v>3</v>
      </c>
      <c r="H5" s="149">
        <v>45382</v>
      </c>
      <c r="I5" s="149"/>
      <c r="J5" s="11"/>
    </row>
    <row r="6" spans="1:11">
      <c r="A6" s="12" t="s">
        <v>4</v>
      </c>
      <c r="B6" s="150" t="s">
        <v>76</v>
      </c>
      <c r="C6" s="150"/>
      <c r="D6" s="150"/>
      <c r="E6" s="150"/>
      <c r="F6" s="12" t="s">
        <v>5</v>
      </c>
      <c r="G6" s="145" t="s">
        <v>79</v>
      </c>
      <c r="H6" s="145"/>
      <c r="I6" s="145"/>
      <c r="J6" s="11"/>
    </row>
    <row r="7" spans="1:11">
      <c r="A7" s="12" t="s">
        <v>72</v>
      </c>
      <c r="B7" s="145" t="s">
        <v>73</v>
      </c>
      <c r="C7" s="145"/>
      <c r="D7" s="145"/>
      <c r="E7" s="12" t="s">
        <v>7</v>
      </c>
      <c r="F7" s="145" t="s">
        <v>80</v>
      </c>
      <c r="G7" s="145"/>
      <c r="H7" s="145"/>
      <c r="I7" s="145"/>
      <c r="J7" s="11"/>
    </row>
    <row r="8" spans="1:11">
      <c r="A8" s="12" t="s">
        <v>8</v>
      </c>
      <c r="B8" s="146">
        <v>44470</v>
      </c>
      <c r="C8" s="146"/>
      <c r="D8" s="146"/>
      <c r="E8" s="147" t="s">
        <v>9</v>
      </c>
      <c r="F8" s="147"/>
      <c r="G8" s="146">
        <v>45930</v>
      </c>
      <c r="H8" s="146"/>
      <c r="I8" s="146"/>
      <c r="J8" s="11"/>
    </row>
    <row r="9" spans="1:11">
      <c r="A9" s="12" t="s">
        <v>10</v>
      </c>
      <c r="B9" s="145" t="s">
        <v>77</v>
      </c>
      <c r="C9" s="145"/>
      <c r="D9" s="145"/>
      <c r="E9" s="145"/>
      <c r="F9" s="145"/>
      <c r="G9" s="14"/>
      <c r="H9" s="14"/>
      <c r="I9" s="14"/>
      <c r="J9" s="11"/>
    </row>
    <row r="10" spans="1:11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1">
      <c r="A11" s="10" t="s">
        <v>75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1" ht="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s="4" customFormat="1" ht="21">
      <c r="A13" s="151" t="s">
        <v>11</v>
      </c>
      <c r="B13" s="151" t="s">
        <v>12</v>
      </c>
      <c r="C13" s="151"/>
      <c r="D13" s="151" t="s">
        <v>13</v>
      </c>
      <c r="E13" s="151"/>
      <c r="F13" s="151"/>
      <c r="G13" s="151"/>
      <c r="H13" s="151"/>
      <c r="I13" s="15" t="s">
        <v>14</v>
      </c>
      <c r="J13" s="15" t="s">
        <v>15</v>
      </c>
      <c r="K13" s="3"/>
    </row>
    <row r="14" spans="1:11" s="4" customFormat="1" ht="21">
      <c r="A14" s="151"/>
      <c r="B14" s="151"/>
      <c r="C14" s="151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7" t="s">
        <v>16</v>
      </c>
      <c r="J14" s="17" t="s">
        <v>17</v>
      </c>
      <c r="K14" s="3"/>
    </row>
    <row r="15" spans="1:11" s="6" customFormat="1" ht="21" customHeight="1">
      <c r="A15" s="56" t="s">
        <v>110</v>
      </c>
      <c r="B15" s="152" t="s">
        <v>112</v>
      </c>
      <c r="C15" s="152"/>
      <c r="D15" s="18"/>
      <c r="E15" s="18"/>
      <c r="F15" s="18"/>
      <c r="G15" s="18"/>
      <c r="H15" s="18"/>
      <c r="I15" s="18"/>
      <c r="J15" s="18"/>
      <c r="K15" s="5"/>
    </row>
    <row r="16" spans="1:11" s="7" customFormat="1" ht="23.25" customHeight="1">
      <c r="A16" s="159" t="s">
        <v>152</v>
      </c>
      <c r="B16" s="153" t="s">
        <v>153</v>
      </c>
      <c r="C16" s="154"/>
      <c r="D16" s="155" t="s">
        <v>82</v>
      </c>
      <c r="E16" s="155" t="s">
        <v>83</v>
      </c>
      <c r="F16" s="157" t="s">
        <v>84</v>
      </c>
      <c r="G16" s="157" t="s">
        <v>85</v>
      </c>
      <c r="H16" s="157" t="s">
        <v>86</v>
      </c>
      <c r="I16" s="162">
        <v>0.25</v>
      </c>
      <c r="J16" s="164">
        <f>I16*K16</f>
        <v>1</v>
      </c>
      <c r="K16" s="166">
        <f>IF(D23="x",1,IF(E23="x",2,IF(F23="x",3,IF(G23="x",4,IF(H23="x",5)))))</f>
        <v>4</v>
      </c>
    </row>
    <row r="17" spans="1:11" s="7" customFormat="1" ht="23.25" customHeight="1">
      <c r="A17" s="160"/>
      <c r="B17" s="153"/>
      <c r="C17" s="154"/>
      <c r="D17" s="155"/>
      <c r="E17" s="155"/>
      <c r="F17" s="157"/>
      <c r="G17" s="157"/>
      <c r="H17" s="157"/>
      <c r="I17" s="162"/>
      <c r="J17" s="164"/>
      <c r="K17" s="166"/>
    </row>
    <row r="18" spans="1:11" s="7" customFormat="1" ht="23.25" customHeight="1">
      <c r="A18" s="160"/>
      <c r="B18" s="153"/>
      <c r="C18" s="154"/>
      <c r="D18" s="155"/>
      <c r="E18" s="155"/>
      <c r="F18" s="157"/>
      <c r="G18" s="157"/>
      <c r="H18" s="157"/>
      <c r="I18" s="162"/>
      <c r="J18" s="164"/>
      <c r="K18" s="166"/>
    </row>
    <row r="19" spans="1:11" s="7" customFormat="1" ht="23.25" customHeight="1">
      <c r="A19" s="160"/>
      <c r="B19" s="153"/>
      <c r="C19" s="154"/>
      <c r="D19" s="155"/>
      <c r="E19" s="155"/>
      <c r="F19" s="157"/>
      <c r="G19" s="157"/>
      <c r="H19" s="157"/>
      <c r="I19" s="162"/>
      <c r="J19" s="164"/>
      <c r="K19" s="166"/>
    </row>
    <row r="20" spans="1:11" s="7" customFormat="1" ht="23.25" customHeight="1">
      <c r="A20" s="160"/>
      <c r="B20" s="153"/>
      <c r="C20" s="154"/>
      <c r="D20" s="155"/>
      <c r="E20" s="155"/>
      <c r="F20" s="157"/>
      <c r="G20" s="157"/>
      <c r="H20" s="157"/>
      <c r="I20" s="162"/>
      <c r="J20" s="164"/>
      <c r="K20" s="166"/>
    </row>
    <row r="21" spans="1:11" s="7" customFormat="1" ht="23.25" customHeight="1">
      <c r="A21" s="160"/>
      <c r="B21" s="153"/>
      <c r="C21" s="154"/>
      <c r="D21" s="156"/>
      <c r="E21" s="156"/>
      <c r="F21" s="158"/>
      <c r="G21" s="158"/>
      <c r="H21" s="158"/>
      <c r="I21" s="163"/>
      <c r="J21" s="165"/>
      <c r="K21" s="166"/>
    </row>
    <row r="22" spans="1:11" s="6" customFormat="1" ht="21">
      <c r="A22" s="160"/>
      <c r="B22" s="167" t="s">
        <v>113</v>
      </c>
      <c r="C22" s="168"/>
      <c r="D22" s="19">
        <v>1</v>
      </c>
      <c r="E22" s="19">
        <v>2</v>
      </c>
      <c r="F22" s="19">
        <v>3</v>
      </c>
      <c r="G22" s="19">
        <v>4</v>
      </c>
      <c r="H22" s="19">
        <v>5</v>
      </c>
      <c r="I22" s="20"/>
      <c r="J22" s="20"/>
      <c r="K22" s="5"/>
    </row>
    <row r="23" spans="1:11" s="6" customFormat="1" ht="23.25" customHeight="1">
      <c r="A23" s="160"/>
      <c r="B23" s="169" t="s">
        <v>91</v>
      </c>
      <c r="C23" s="169"/>
      <c r="D23" s="171"/>
      <c r="E23" s="171"/>
      <c r="F23" s="171"/>
      <c r="G23" s="171" t="s">
        <v>18</v>
      </c>
      <c r="H23" s="171"/>
      <c r="I23" s="173"/>
      <c r="J23" s="173"/>
      <c r="K23" s="5"/>
    </row>
    <row r="24" spans="1:11" s="6" customFormat="1" ht="23.25" customHeight="1">
      <c r="A24" s="160"/>
      <c r="B24" s="169"/>
      <c r="C24" s="169"/>
      <c r="D24" s="171"/>
      <c r="E24" s="171"/>
      <c r="F24" s="171"/>
      <c r="G24" s="171"/>
      <c r="H24" s="171"/>
      <c r="I24" s="173"/>
      <c r="J24" s="173"/>
      <c r="K24" s="5"/>
    </row>
    <row r="25" spans="1:11" s="6" customFormat="1" ht="23.25" customHeight="1">
      <c r="A25" s="160"/>
      <c r="B25" s="169"/>
      <c r="C25" s="169"/>
      <c r="D25" s="171"/>
      <c r="E25" s="171"/>
      <c r="F25" s="171"/>
      <c r="G25" s="171"/>
      <c r="H25" s="171"/>
      <c r="I25" s="173"/>
      <c r="J25" s="173"/>
      <c r="K25" s="5"/>
    </row>
    <row r="26" spans="1:11" s="6" customFormat="1" ht="30.75" customHeight="1" thickBot="1">
      <c r="A26" s="161"/>
      <c r="B26" s="170"/>
      <c r="C26" s="170"/>
      <c r="D26" s="172"/>
      <c r="E26" s="172"/>
      <c r="F26" s="172"/>
      <c r="G26" s="172"/>
      <c r="H26" s="172"/>
      <c r="I26" s="174"/>
      <c r="J26" s="174"/>
      <c r="K26" s="5"/>
    </row>
    <row r="27" spans="1:11" s="6" customFormat="1" ht="21.75" thickTop="1">
      <c r="A27" s="180" t="s">
        <v>87</v>
      </c>
      <c r="B27" s="175" t="s">
        <v>112</v>
      </c>
      <c r="C27" s="175"/>
      <c r="D27" s="21"/>
      <c r="E27" s="21"/>
      <c r="F27" s="21"/>
      <c r="G27" s="21"/>
      <c r="H27" s="21"/>
      <c r="I27" s="21"/>
      <c r="J27" s="21"/>
      <c r="K27" s="5"/>
    </row>
    <row r="28" spans="1:11" s="7" customFormat="1" ht="23.25" customHeight="1">
      <c r="A28" s="169"/>
      <c r="B28" s="176" t="s">
        <v>88</v>
      </c>
      <c r="C28" s="177"/>
      <c r="D28" s="348" t="s">
        <v>154</v>
      </c>
      <c r="E28" s="348" t="s">
        <v>155</v>
      </c>
      <c r="F28" s="348" t="s">
        <v>142</v>
      </c>
      <c r="G28" s="348" t="s">
        <v>156</v>
      </c>
      <c r="H28" s="348" t="s">
        <v>143</v>
      </c>
      <c r="I28" s="162">
        <v>0.2</v>
      </c>
      <c r="J28" s="164">
        <f>I28*K28</f>
        <v>1</v>
      </c>
      <c r="K28" s="166">
        <f>IF(D35="x",1,IF(E35="x",2,IF(F35="x",3,IF(G35="x",4,IF(H35="x",5)))))</f>
        <v>5</v>
      </c>
    </row>
    <row r="29" spans="1:11" s="7" customFormat="1" ht="23.25" customHeight="1">
      <c r="A29" s="169"/>
      <c r="B29" s="176"/>
      <c r="C29" s="177"/>
      <c r="D29" s="348"/>
      <c r="E29" s="348"/>
      <c r="F29" s="348"/>
      <c r="G29" s="348"/>
      <c r="H29" s="348"/>
      <c r="I29" s="162"/>
      <c r="J29" s="164"/>
      <c r="K29" s="166"/>
    </row>
    <row r="30" spans="1:11" s="7" customFormat="1" ht="23.25" customHeight="1">
      <c r="A30" s="169"/>
      <c r="B30" s="176"/>
      <c r="C30" s="177"/>
      <c r="D30" s="348"/>
      <c r="E30" s="348"/>
      <c r="F30" s="348"/>
      <c r="G30" s="348"/>
      <c r="H30" s="348"/>
      <c r="I30" s="162"/>
      <c r="J30" s="164"/>
      <c r="K30" s="166"/>
    </row>
    <row r="31" spans="1:11" s="7" customFormat="1" ht="23.25" customHeight="1">
      <c r="A31" s="169"/>
      <c r="B31" s="176"/>
      <c r="C31" s="177"/>
      <c r="D31" s="348"/>
      <c r="E31" s="348"/>
      <c r="F31" s="348"/>
      <c r="G31" s="348"/>
      <c r="H31" s="348"/>
      <c r="I31" s="162"/>
      <c r="J31" s="164"/>
      <c r="K31" s="166"/>
    </row>
    <row r="32" spans="1:11" s="7" customFormat="1" ht="23.25" customHeight="1">
      <c r="A32" s="169"/>
      <c r="B32" s="176"/>
      <c r="C32" s="177"/>
      <c r="D32" s="348"/>
      <c r="E32" s="348"/>
      <c r="F32" s="348"/>
      <c r="G32" s="348"/>
      <c r="H32" s="348"/>
      <c r="I32" s="162"/>
      <c r="J32" s="164"/>
      <c r="K32" s="166"/>
    </row>
    <row r="33" spans="1:11" s="7" customFormat="1" ht="39" customHeight="1">
      <c r="A33" s="169"/>
      <c r="B33" s="176"/>
      <c r="C33" s="177"/>
      <c r="D33" s="349"/>
      <c r="E33" s="349"/>
      <c r="F33" s="349"/>
      <c r="G33" s="349"/>
      <c r="H33" s="349"/>
      <c r="I33" s="163"/>
      <c r="J33" s="165"/>
      <c r="K33" s="166"/>
    </row>
    <row r="34" spans="1:11" s="6" customFormat="1" ht="21">
      <c r="A34" s="169"/>
      <c r="B34" s="167" t="s">
        <v>113</v>
      </c>
      <c r="C34" s="168"/>
      <c r="D34" s="19">
        <v>1</v>
      </c>
      <c r="E34" s="19">
        <v>2</v>
      </c>
      <c r="F34" s="19">
        <v>3</v>
      </c>
      <c r="G34" s="19">
        <v>4</v>
      </c>
      <c r="H34" s="19">
        <v>5</v>
      </c>
      <c r="I34" s="20"/>
      <c r="J34" s="20"/>
      <c r="K34" s="5"/>
    </row>
    <row r="35" spans="1:11" s="6" customFormat="1" ht="23.25" customHeight="1">
      <c r="A35" s="169"/>
      <c r="B35" s="169" t="s">
        <v>92</v>
      </c>
      <c r="C35" s="169"/>
      <c r="D35" s="171"/>
      <c r="E35" s="171"/>
      <c r="F35" s="171"/>
      <c r="G35" s="171"/>
      <c r="H35" s="171" t="s">
        <v>18</v>
      </c>
      <c r="I35" s="173"/>
      <c r="J35" s="173"/>
      <c r="K35" s="5"/>
    </row>
    <row r="36" spans="1:11" s="6" customFormat="1" ht="23.25" customHeight="1">
      <c r="A36" s="169"/>
      <c r="B36" s="169"/>
      <c r="C36" s="169"/>
      <c r="D36" s="171"/>
      <c r="E36" s="171"/>
      <c r="F36" s="171"/>
      <c r="G36" s="171"/>
      <c r="H36" s="171"/>
      <c r="I36" s="173"/>
      <c r="J36" s="173"/>
      <c r="K36" s="5"/>
    </row>
    <row r="37" spans="1:11" s="6" customFormat="1" ht="23.25" customHeight="1">
      <c r="A37" s="169"/>
      <c r="B37" s="169"/>
      <c r="C37" s="169"/>
      <c r="D37" s="171"/>
      <c r="E37" s="171"/>
      <c r="F37" s="171"/>
      <c r="G37" s="171"/>
      <c r="H37" s="171"/>
      <c r="I37" s="173"/>
      <c r="J37" s="173"/>
      <c r="K37" s="5"/>
    </row>
    <row r="38" spans="1:11" s="6" customFormat="1" ht="15.75" customHeight="1" thickBot="1">
      <c r="A38" s="170"/>
      <c r="B38" s="170"/>
      <c r="C38" s="170"/>
      <c r="D38" s="172"/>
      <c r="E38" s="172"/>
      <c r="F38" s="172"/>
      <c r="G38" s="172"/>
      <c r="H38" s="172"/>
      <c r="I38" s="179"/>
      <c r="J38" s="179"/>
      <c r="K38" s="5"/>
    </row>
    <row r="39" spans="1:11" s="4" customFormat="1" ht="24" customHeight="1" thickTop="1" thickBot="1">
      <c r="A39" s="22"/>
      <c r="B39" s="23"/>
      <c r="C39" s="23"/>
      <c r="D39" s="53"/>
      <c r="E39" s="53"/>
      <c r="F39" s="53"/>
      <c r="G39" s="53"/>
      <c r="H39" s="53" t="s">
        <v>19</v>
      </c>
      <c r="I39" s="24">
        <f>I16+I28</f>
        <v>0.45</v>
      </c>
      <c r="J39" s="25">
        <f>J16+J28</f>
        <v>2</v>
      </c>
      <c r="K39" s="3"/>
    </row>
    <row r="40" spans="1:11" s="4" customFormat="1" ht="21.75" thickTop="1">
      <c r="A40" s="26"/>
      <c r="B40" s="26"/>
      <c r="C40" s="26"/>
      <c r="D40" s="27"/>
      <c r="E40" s="27"/>
      <c r="F40" s="27"/>
      <c r="G40" s="27"/>
      <c r="H40" s="27"/>
      <c r="I40" s="28"/>
      <c r="J40" s="29"/>
      <c r="K40" s="3"/>
    </row>
    <row r="41" spans="1:11" s="4" customFormat="1" ht="21">
      <c r="A41" s="151" t="s">
        <v>11</v>
      </c>
      <c r="B41" s="151" t="s">
        <v>12</v>
      </c>
      <c r="C41" s="151"/>
      <c r="D41" s="151" t="s">
        <v>13</v>
      </c>
      <c r="E41" s="151"/>
      <c r="F41" s="151"/>
      <c r="G41" s="151"/>
      <c r="H41" s="151"/>
      <c r="I41" s="15" t="s">
        <v>14</v>
      </c>
      <c r="J41" s="15" t="s">
        <v>15</v>
      </c>
      <c r="K41" s="3"/>
    </row>
    <row r="42" spans="1:11" s="4" customFormat="1" ht="21">
      <c r="A42" s="151"/>
      <c r="B42" s="151"/>
      <c r="C42" s="151"/>
      <c r="D42" s="16">
        <v>1</v>
      </c>
      <c r="E42" s="16">
        <v>2</v>
      </c>
      <c r="F42" s="16">
        <v>3</v>
      </c>
      <c r="G42" s="16">
        <v>4</v>
      </c>
      <c r="H42" s="16">
        <v>5</v>
      </c>
      <c r="I42" s="17" t="s">
        <v>16</v>
      </c>
      <c r="J42" s="17" t="s">
        <v>17</v>
      </c>
      <c r="K42" s="3"/>
    </row>
    <row r="43" spans="1:11" s="6" customFormat="1" ht="31.5" customHeight="1">
      <c r="A43" s="169" t="s">
        <v>89</v>
      </c>
      <c r="B43" s="183" t="s">
        <v>112</v>
      </c>
      <c r="C43" s="168"/>
      <c r="D43" s="18"/>
      <c r="E43" s="18"/>
      <c r="F43" s="18"/>
      <c r="G43" s="18"/>
      <c r="H43" s="18"/>
      <c r="I43" s="18"/>
      <c r="J43" s="18"/>
      <c r="K43" s="5"/>
    </row>
    <row r="44" spans="1:11" s="7" customFormat="1" ht="31.5" customHeight="1">
      <c r="A44" s="169"/>
      <c r="B44" s="176" t="s">
        <v>90</v>
      </c>
      <c r="C44" s="177"/>
      <c r="D44" s="181"/>
      <c r="E44" s="181" t="s">
        <v>158</v>
      </c>
      <c r="F44" s="181" t="s">
        <v>159</v>
      </c>
      <c r="G44" s="181" t="s">
        <v>160</v>
      </c>
      <c r="H44" s="181" t="s">
        <v>161</v>
      </c>
      <c r="I44" s="162">
        <v>0.2</v>
      </c>
      <c r="J44" s="164">
        <f>I44*K44</f>
        <v>0.8</v>
      </c>
      <c r="K44" s="166">
        <f>IF(D51="x",1,IF(E51="x",2,IF(F51="x",3,IF(G51="x",4,IF(H51="x",5)))))</f>
        <v>4</v>
      </c>
    </row>
    <row r="45" spans="1:11" s="7" customFormat="1" ht="31.5" customHeight="1">
      <c r="A45" s="169"/>
      <c r="B45" s="176"/>
      <c r="C45" s="177"/>
      <c r="D45" s="181"/>
      <c r="E45" s="181"/>
      <c r="F45" s="181"/>
      <c r="G45" s="181"/>
      <c r="H45" s="181"/>
      <c r="I45" s="162"/>
      <c r="J45" s="164"/>
      <c r="K45" s="166"/>
    </row>
    <row r="46" spans="1:11" s="7" customFormat="1" ht="31.5" customHeight="1">
      <c r="A46" s="169"/>
      <c r="B46" s="176"/>
      <c r="C46" s="177"/>
      <c r="D46" s="181"/>
      <c r="E46" s="181"/>
      <c r="F46" s="181"/>
      <c r="G46" s="181"/>
      <c r="H46" s="181"/>
      <c r="I46" s="162"/>
      <c r="J46" s="164"/>
      <c r="K46" s="166"/>
    </row>
    <row r="47" spans="1:11" s="7" customFormat="1" ht="31.5" customHeight="1">
      <c r="A47" s="169"/>
      <c r="B47" s="176"/>
      <c r="C47" s="177"/>
      <c r="D47" s="181"/>
      <c r="E47" s="181"/>
      <c r="F47" s="181"/>
      <c r="G47" s="181"/>
      <c r="H47" s="181"/>
      <c r="I47" s="162"/>
      <c r="J47" s="164"/>
      <c r="K47" s="166"/>
    </row>
    <row r="48" spans="1:11" s="7" customFormat="1" ht="31.5" customHeight="1">
      <c r="A48" s="169"/>
      <c r="B48" s="176"/>
      <c r="C48" s="177"/>
      <c r="D48" s="181"/>
      <c r="E48" s="181"/>
      <c r="F48" s="181"/>
      <c r="G48" s="181"/>
      <c r="H48" s="181"/>
      <c r="I48" s="162"/>
      <c r="J48" s="164"/>
      <c r="K48" s="166"/>
    </row>
    <row r="49" spans="1:11" s="7" customFormat="1" ht="31.5" customHeight="1">
      <c r="A49" s="169"/>
      <c r="B49" s="176"/>
      <c r="C49" s="177"/>
      <c r="D49" s="182"/>
      <c r="E49" s="182"/>
      <c r="F49" s="182"/>
      <c r="G49" s="182"/>
      <c r="H49" s="182"/>
      <c r="I49" s="163"/>
      <c r="J49" s="165"/>
      <c r="K49" s="166"/>
    </row>
    <row r="50" spans="1:11" s="6" customFormat="1" ht="31.5" customHeight="1">
      <c r="A50" s="169"/>
      <c r="B50" s="167" t="s">
        <v>113</v>
      </c>
      <c r="C50" s="168"/>
      <c r="D50" s="19">
        <v>1</v>
      </c>
      <c r="E50" s="19">
        <v>2</v>
      </c>
      <c r="F50" s="19">
        <v>3</v>
      </c>
      <c r="G50" s="19">
        <v>4</v>
      </c>
      <c r="H50" s="19">
        <v>5</v>
      </c>
      <c r="I50" s="20"/>
      <c r="J50" s="20"/>
      <c r="K50" s="5"/>
    </row>
    <row r="51" spans="1:11" s="6" customFormat="1" ht="31.5" customHeight="1">
      <c r="A51" s="169"/>
      <c r="B51" s="169" t="s">
        <v>93</v>
      </c>
      <c r="C51" s="169"/>
      <c r="D51" s="171"/>
      <c r="E51" s="171"/>
      <c r="F51" s="171"/>
      <c r="G51" s="171" t="s">
        <v>18</v>
      </c>
      <c r="H51" s="171"/>
      <c r="I51" s="173"/>
      <c r="J51" s="173"/>
      <c r="K51" s="5"/>
    </row>
    <row r="52" spans="1:11" s="6" customFormat="1" ht="31.5" customHeight="1">
      <c r="A52" s="169"/>
      <c r="B52" s="169"/>
      <c r="C52" s="169"/>
      <c r="D52" s="171"/>
      <c r="E52" s="171"/>
      <c r="F52" s="171"/>
      <c r="G52" s="171"/>
      <c r="H52" s="171"/>
      <c r="I52" s="173"/>
      <c r="J52" s="173"/>
      <c r="K52" s="5"/>
    </row>
    <row r="53" spans="1:11" s="6" customFormat="1" ht="31.5" customHeight="1">
      <c r="A53" s="169"/>
      <c r="B53" s="169"/>
      <c r="C53" s="169"/>
      <c r="D53" s="171"/>
      <c r="E53" s="171"/>
      <c r="F53" s="171"/>
      <c r="G53" s="171"/>
      <c r="H53" s="171"/>
      <c r="I53" s="173"/>
      <c r="J53" s="173"/>
      <c r="K53" s="5"/>
    </row>
    <row r="54" spans="1:11" s="6" customFormat="1" ht="31.5" customHeight="1" thickBot="1">
      <c r="A54" s="170"/>
      <c r="B54" s="170"/>
      <c r="C54" s="170"/>
      <c r="D54" s="172"/>
      <c r="E54" s="172"/>
      <c r="F54" s="172"/>
      <c r="G54" s="172"/>
      <c r="H54" s="172"/>
      <c r="I54" s="174"/>
      <c r="J54" s="174"/>
      <c r="K54" s="5"/>
    </row>
    <row r="55" spans="1:11" s="6" customFormat="1" ht="31.5" customHeight="1" thickTop="1">
      <c r="A55" s="57" t="s">
        <v>111</v>
      </c>
      <c r="B55" s="175" t="s">
        <v>112</v>
      </c>
      <c r="C55" s="175"/>
      <c r="D55" s="21"/>
      <c r="E55" s="21"/>
      <c r="F55" s="21"/>
      <c r="G55" s="21"/>
      <c r="H55" s="21"/>
      <c r="I55" s="21"/>
      <c r="J55" s="21"/>
      <c r="K55" s="5"/>
    </row>
    <row r="56" spans="1:11" s="7" customFormat="1" ht="31.5" customHeight="1">
      <c r="A56" s="159" t="s">
        <v>94</v>
      </c>
      <c r="B56" s="176" t="s">
        <v>95</v>
      </c>
      <c r="C56" s="177"/>
      <c r="D56" s="160" t="s">
        <v>96</v>
      </c>
      <c r="E56" s="160" t="s">
        <v>97</v>
      </c>
      <c r="F56" s="160" t="s">
        <v>98</v>
      </c>
      <c r="G56" s="184" t="s">
        <v>100</v>
      </c>
      <c r="H56" s="160" t="s">
        <v>99</v>
      </c>
      <c r="I56" s="162">
        <v>0.2</v>
      </c>
      <c r="J56" s="164">
        <f>I56*K56</f>
        <v>1</v>
      </c>
      <c r="K56" s="166">
        <f>IF(D63="x",1,IF(E63="x",2,IF(F63="x",3,IF(G63="x",4,IF(H63="x",5)))))</f>
        <v>5</v>
      </c>
    </row>
    <row r="57" spans="1:11" s="7" customFormat="1" ht="31.5" customHeight="1">
      <c r="A57" s="160"/>
      <c r="B57" s="176"/>
      <c r="C57" s="177"/>
      <c r="D57" s="160"/>
      <c r="E57" s="160"/>
      <c r="F57" s="160"/>
      <c r="G57" s="184"/>
      <c r="H57" s="160"/>
      <c r="I57" s="162"/>
      <c r="J57" s="164"/>
      <c r="K57" s="166"/>
    </row>
    <row r="58" spans="1:11" s="7" customFormat="1" ht="31.5" customHeight="1">
      <c r="A58" s="160"/>
      <c r="B58" s="176"/>
      <c r="C58" s="177"/>
      <c r="D58" s="160"/>
      <c r="E58" s="160"/>
      <c r="F58" s="160"/>
      <c r="G58" s="184"/>
      <c r="H58" s="160"/>
      <c r="I58" s="162"/>
      <c r="J58" s="164"/>
      <c r="K58" s="166"/>
    </row>
    <row r="59" spans="1:11" s="7" customFormat="1" ht="31.5" customHeight="1">
      <c r="A59" s="160"/>
      <c r="B59" s="176"/>
      <c r="C59" s="177"/>
      <c r="D59" s="160"/>
      <c r="E59" s="160"/>
      <c r="F59" s="160"/>
      <c r="G59" s="184"/>
      <c r="H59" s="160"/>
      <c r="I59" s="162"/>
      <c r="J59" s="164"/>
      <c r="K59" s="166"/>
    </row>
    <row r="60" spans="1:11" s="7" customFormat="1" ht="31.5" customHeight="1">
      <c r="A60" s="160"/>
      <c r="B60" s="176"/>
      <c r="C60" s="177"/>
      <c r="D60" s="160"/>
      <c r="E60" s="160"/>
      <c r="F60" s="160"/>
      <c r="G60" s="184"/>
      <c r="H60" s="160"/>
      <c r="I60" s="162"/>
      <c r="J60" s="164"/>
      <c r="K60" s="166"/>
    </row>
    <row r="61" spans="1:11" s="7" customFormat="1" ht="49.5" customHeight="1">
      <c r="A61" s="160"/>
      <c r="B61" s="176"/>
      <c r="C61" s="177"/>
      <c r="D61" s="178"/>
      <c r="E61" s="178"/>
      <c r="F61" s="178"/>
      <c r="G61" s="185"/>
      <c r="H61" s="178"/>
      <c r="I61" s="163"/>
      <c r="J61" s="165"/>
      <c r="K61" s="166"/>
    </row>
    <row r="62" spans="1:11" s="6" customFormat="1" ht="31.5" customHeight="1">
      <c r="A62" s="160"/>
      <c r="B62" s="167" t="s">
        <v>113</v>
      </c>
      <c r="C62" s="168"/>
      <c r="D62" s="19">
        <v>1</v>
      </c>
      <c r="E62" s="19">
        <v>2</v>
      </c>
      <c r="F62" s="19">
        <v>3</v>
      </c>
      <c r="G62" s="19">
        <v>4</v>
      </c>
      <c r="H62" s="19">
        <v>5</v>
      </c>
      <c r="I62" s="20"/>
      <c r="J62" s="20"/>
      <c r="K62" s="5"/>
    </row>
    <row r="63" spans="1:11" s="6" customFormat="1" ht="31.5" customHeight="1">
      <c r="A63" s="160"/>
      <c r="B63" s="169" t="s">
        <v>101</v>
      </c>
      <c r="C63" s="169"/>
      <c r="D63" s="171"/>
      <c r="E63" s="171"/>
      <c r="F63" s="171"/>
      <c r="G63" s="171"/>
      <c r="H63" s="171" t="s">
        <v>18</v>
      </c>
      <c r="I63" s="173"/>
      <c r="J63" s="173"/>
      <c r="K63" s="5"/>
    </row>
    <row r="64" spans="1:11" s="6" customFormat="1" ht="31.5" customHeight="1">
      <c r="A64" s="160"/>
      <c r="B64" s="169"/>
      <c r="C64" s="169"/>
      <c r="D64" s="171"/>
      <c r="E64" s="171"/>
      <c r="F64" s="171"/>
      <c r="G64" s="171"/>
      <c r="H64" s="171"/>
      <c r="I64" s="173"/>
      <c r="J64" s="173"/>
      <c r="K64" s="5"/>
    </row>
    <row r="65" spans="1:11" s="6" customFormat="1" ht="31.5" customHeight="1">
      <c r="A65" s="160"/>
      <c r="B65" s="169"/>
      <c r="C65" s="169"/>
      <c r="D65" s="171"/>
      <c r="E65" s="171"/>
      <c r="F65" s="171"/>
      <c r="G65" s="171"/>
      <c r="H65" s="171"/>
      <c r="I65" s="173"/>
      <c r="J65" s="173"/>
      <c r="K65" s="5"/>
    </row>
    <row r="66" spans="1:11" s="6" customFormat="1" ht="36" customHeight="1" thickBot="1">
      <c r="A66" s="161"/>
      <c r="B66" s="170"/>
      <c r="C66" s="170"/>
      <c r="D66" s="172"/>
      <c r="E66" s="172"/>
      <c r="F66" s="172"/>
      <c r="G66" s="172"/>
      <c r="H66" s="172"/>
      <c r="I66" s="174"/>
      <c r="J66" s="174"/>
      <c r="K66" s="5"/>
    </row>
    <row r="67" spans="1:11" s="6" customFormat="1" ht="31.5" customHeight="1" thickTop="1">
      <c r="A67" s="30"/>
      <c r="B67" s="31"/>
      <c r="C67" s="31"/>
      <c r="D67" s="31"/>
      <c r="E67" s="31"/>
      <c r="F67" s="31"/>
      <c r="G67" s="186" t="s">
        <v>71</v>
      </c>
      <c r="H67" s="187"/>
      <c r="I67" s="32">
        <f>I39+I44+I56</f>
        <v>0.85000000000000009</v>
      </c>
      <c r="J67" s="33">
        <f>J39+J44+J56</f>
        <v>3.8</v>
      </c>
      <c r="K67" s="5"/>
    </row>
    <row r="68" spans="1:11" s="6" customFormat="1" ht="2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</row>
    <row r="69" spans="1:11" s="4" customFormat="1" ht="21">
      <c r="A69" s="151" t="s">
        <v>11</v>
      </c>
      <c r="B69" s="151" t="s">
        <v>12</v>
      </c>
      <c r="C69" s="151"/>
      <c r="D69" s="151" t="s">
        <v>13</v>
      </c>
      <c r="E69" s="151"/>
      <c r="F69" s="151"/>
      <c r="G69" s="151"/>
      <c r="H69" s="151"/>
      <c r="I69" s="15" t="s">
        <v>14</v>
      </c>
      <c r="J69" s="15" t="s">
        <v>15</v>
      </c>
      <c r="K69" s="3"/>
    </row>
    <row r="70" spans="1:11" s="4" customFormat="1" ht="21">
      <c r="A70" s="151"/>
      <c r="B70" s="151"/>
      <c r="C70" s="151"/>
      <c r="D70" s="16">
        <v>1</v>
      </c>
      <c r="E70" s="16">
        <v>2</v>
      </c>
      <c r="F70" s="16">
        <v>3</v>
      </c>
      <c r="G70" s="16">
        <v>4</v>
      </c>
      <c r="H70" s="16">
        <v>5</v>
      </c>
      <c r="I70" s="17" t="s">
        <v>16</v>
      </c>
      <c r="J70" s="17" t="s">
        <v>17</v>
      </c>
      <c r="K70" s="3"/>
    </row>
    <row r="71" spans="1:11" s="6" customFormat="1" ht="31.5" customHeight="1">
      <c r="A71" s="169" t="s">
        <v>102</v>
      </c>
      <c r="B71" s="183" t="s">
        <v>112</v>
      </c>
      <c r="C71" s="168"/>
      <c r="D71" s="18"/>
      <c r="E71" s="18"/>
      <c r="F71" s="18"/>
      <c r="G71" s="18"/>
      <c r="H71" s="18"/>
      <c r="I71" s="18"/>
      <c r="J71" s="18"/>
      <c r="K71" s="5"/>
    </row>
    <row r="72" spans="1:11" s="7" customFormat="1" ht="31.5" customHeight="1">
      <c r="A72" s="169"/>
      <c r="B72" s="176" t="s">
        <v>103</v>
      </c>
      <c r="C72" s="177"/>
      <c r="D72" s="181" t="s">
        <v>105</v>
      </c>
      <c r="E72" s="188" t="s">
        <v>104</v>
      </c>
      <c r="F72" s="188" t="s">
        <v>106</v>
      </c>
      <c r="G72" s="188" t="s">
        <v>107</v>
      </c>
      <c r="H72" s="188" t="s">
        <v>108</v>
      </c>
      <c r="I72" s="162">
        <v>0.15</v>
      </c>
      <c r="J72" s="164">
        <f>I72*K72</f>
        <v>0.75</v>
      </c>
      <c r="K72" s="166">
        <f>IF(D79="x",1,IF(E79="x",2,IF(F79="x",3,IF(G79="x",4,IF(H79="x",5)))))</f>
        <v>5</v>
      </c>
    </row>
    <row r="73" spans="1:11" s="7" customFormat="1" ht="31.5" customHeight="1">
      <c r="A73" s="169"/>
      <c r="B73" s="176"/>
      <c r="C73" s="177"/>
      <c r="D73" s="181"/>
      <c r="E73" s="188"/>
      <c r="F73" s="188"/>
      <c r="G73" s="188"/>
      <c r="H73" s="188"/>
      <c r="I73" s="162"/>
      <c r="J73" s="164"/>
      <c r="K73" s="166"/>
    </row>
    <row r="74" spans="1:11" s="7" customFormat="1" ht="31.5" customHeight="1">
      <c r="A74" s="169"/>
      <c r="B74" s="176"/>
      <c r="C74" s="177"/>
      <c r="D74" s="181"/>
      <c r="E74" s="188"/>
      <c r="F74" s="188"/>
      <c r="G74" s="188"/>
      <c r="H74" s="188"/>
      <c r="I74" s="162"/>
      <c r="J74" s="164"/>
      <c r="K74" s="166"/>
    </row>
    <row r="75" spans="1:11" s="7" customFormat="1" ht="31.5" customHeight="1">
      <c r="A75" s="169"/>
      <c r="B75" s="176"/>
      <c r="C75" s="177"/>
      <c r="D75" s="181"/>
      <c r="E75" s="188"/>
      <c r="F75" s="188"/>
      <c r="G75" s="188"/>
      <c r="H75" s="188"/>
      <c r="I75" s="162"/>
      <c r="J75" s="164"/>
      <c r="K75" s="166"/>
    </row>
    <row r="76" spans="1:11" s="7" customFormat="1" ht="31.5" customHeight="1">
      <c r="A76" s="169"/>
      <c r="B76" s="176"/>
      <c r="C76" s="177"/>
      <c r="D76" s="181"/>
      <c r="E76" s="188"/>
      <c r="F76" s="188"/>
      <c r="G76" s="188"/>
      <c r="H76" s="188"/>
      <c r="I76" s="162"/>
      <c r="J76" s="164"/>
      <c r="K76" s="166"/>
    </row>
    <row r="77" spans="1:11" s="7" customFormat="1" ht="31.5" customHeight="1">
      <c r="A77" s="169"/>
      <c r="B77" s="176"/>
      <c r="C77" s="177"/>
      <c r="D77" s="182"/>
      <c r="E77" s="189"/>
      <c r="F77" s="189"/>
      <c r="G77" s="189"/>
      <c r="H77" s="189"/>
      <c r="I77" s="163"/>
      <c r="J77" s="165"/>
      <c r="K77" s="166"/>
    </row>
    <row r="78" spans="1:11" s="6" customFormat="1" ht="31.5" customHeight="1">
      <c r="A78" s="169"/>
      <c r="B78" s="167" t="s">
        <v>113</v>
      </c>
      <c r="C78" s="168"/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20"/>
      <c r="J78" s="20"/>
      <c r="K78" s="5"/>
    </row>
    <row r="79" spans="1:11" s="6" customFormat="1" ht="31.5" customHeight="1">
      <c r="A79" s="169"/>
      <c r="B79" s="169" t="s">
        <v>109</v>
      </c>
      <c r="C79" s="169"/>
      <c r="D79" s="171"/>
      <c r="E79" s="171"/>
      <c r="F79" s="171"/>
      <c r="G79" s="171"/>
      <c r="H79" s="171" t="s">
        <v>18</v>
      </c>
      <c r="I79" s="173"/>
      <c r="J79" s="173"/>
      <c r="K79" s="5"/>
    </row>
    <row r="80" spans="1:11" s="6" customFormat="1" ht="31.5" customHeight="1">
      <c r="A80" s="169"/>
      <c r="B80" s="169"/>
      <c r="C80" s="169"/>
      <c r="D80" s="171"/>
      <c r="E80" s="171"/>
      <c r="F80" s="171"/>
      <c r="G80" s="171"/>
      <c r="H80" s="171"/>
      <c r="I80" s="173"/>
      <c r="J80" s="173"/>
      <c r="K80" s="5"/>
    </row>
    <row r="81" spans="1:11" s="6" customFormat="1" ht="31.5" customHeight="1">
      <c r="A81" s="169"/>
      <c r="B81" s="169"/>
      <c r="C81" s="169"/>
      <c r="D81" s="171"/>
      <c r="E81" s="171"/>
      <c r="F81" s="171"/>
      <c r="G81" s="171"/>
      <c r="H81" s="171"/>
      <c r="I81" s="173"/>
      <c r="J81" s="173"/>
      <c r="K81" s="5"/>
    </row>
    <row r="82" spans="1:11" s="6" customFormat="1" ht="31.5" customHeight="1" thickBot="1">
      <c r="A82" s="170"/>
      <c r="B82" s="170"/>
      <c r="C82" s="170"/>
      <c r="D82" s="172"/>
      <c r="E82" s="172"/>
      <c r="F82" s="172"/>
      <c r="G82" s="172"/>
      <c r="H82" s="172"/>
      <c r="I82" s="174"/>
      <c r="J82" s="174"/>
      <c r="K82" s="5"/>
    </row>
    <row r="83" spans="1:11" s="6" customFormat="1" ht="31.5" customHeight="1" thickTop="1">
      <c r="A83" s="180"/>
      <c r="B83" s="175" t="s">
        <v>112</v>
      </c>
      <c r="C83" s="175"/>
      <c r="D83" s="21"/>
      <c r="E83" s="21"/>
      <c r="F83" s="21"/>
      <c r="G83" s="21"/>
      <c r="H83" s="21"/>
      <c r="I83" s="21"/>
      <c r="J83" s="21"/>
      <c r="K83" s="5"/>
    </row>
    <row r="84" spans="1:11" s="7" customFormat="1" ht="31.5" customHeight="1">
      <c r="A84" s="169"/>
      <c r="B84" s="176"/>
      <c r="C84" s="177"/>
      <c r="D84" s="160"/>
      <c r="E84" s="160"/>
      <c r="F84" s="160"/>
      <c r="G84" s="160"/>
      <c r="H84" s="160"/>
      <c r="I84" s="162"/>
      <c r="J84" s="164">
        <f>I84*K84</f>
        <v>0</v>
      </c>
      <c r="K84" s="166" t="b">
        <f>IF(D91="x",1,IF(E91="x",2,IF(F91="x",3,IF(G91="x",4,IF(H91="x",5)))))</f>
        <v>0</v>
      </c>
    </row>
    <row r="85" spans="1:11" s="7" customFormat="1" ht="31.5" customHeight="1">
      <c r="A85" s="169"/>
      <c r="B85" s="176"/>
      <c r="C85" s="177"/>
      <c r="D85" s="160"/>
      <c r="E85" s="160"/>
      <c r="F85" s="160"/>
      <c r="G85" s="160"/>
      <c r="H85" s="160"/>
      <c r="I85" s="162"/>
      <c r="J85" s="164"/>
      <c r="K85" s="166"/>
    </row>
    <row r="86" spans="1:11" s="7" customFormat="1" ht="31.5" customHeight="1">
      <c r="A86" s="169"/>
      <c r="B86" s="176"/>
      <c r="C86" s="177"/>
      <c r="D86" s="160"/>
      <c r="E86" s="160"/>
      <c r="F86" s="160"/>
      <c r="G86" s="160"/>
      <c r="H86" s="160"/>
      <c r="I86" s="162"/>
      <c r="J86" s="164"/>
      <c r="K86" s="166"/>
    </row>
    <row r="87" spans="1:11" s="7" customFormat="1" ht="31.5" customHeight="1">
      <c r="A87" s="169"/>
      <c r="B87" s="176"/>
      <c r="C87" s="177"/>
      <c r="D87" s="160"/>
      <c r="E87" s="160"/>
      <c r="F87" s="160"/>
      <c r="G87" s="160"/>
      <c r="H87" s="160"/>
      <c r="I87" s="162"/>
      <c r="J87" s="164"/>
      <c r="K87" s="166"/>
    </row>
    <row r="88" spans="1:11" s="7" customFormat="1" ht="31.5" customHeight="1">
      <c r="A88" s="169"/>
      <c r="B88" s="176"/>
      <c r="C88" s="177"/>
      <c r="D88" s="160"/>
      <c r="E88" s="160"/>
      <c r="F88" s="160"/>
      <c r="G88" s="160"/>
      <c r="H88" s="160"/>
      <c r="I88" s="162"/>
      <c r="J88" s="164"/>
      <c r="K88" s="166"/>
    </row>
    <row r="89" spans="1:11" s="7" customFormat="1" ht="31.5" customHeight="1">
      <c r="A89" s="169"/>
      <c r="B89" s="176"/>
      <c r="C89" s="177"/>
      <c r="D89" s="178"/>
      <c r="E89" s="178"/>
      <c r="F89" s="178"/>
      <c r="G89" s="178"/>
      <c r="H89" s="178"/>
      <c r="I89" s="163"/>
      <c r="J89" s="165"/>
      <c r="K89" s="166"/>
    </row>
    <row r="90" spans="1:11" s="6" customFormat="1" ht="31.5" customHeight="1">
      <c r="A90" s="169"/>
      <c r="B90" s="167" t="s">
        <v>113</v>
      </c>
      <c r="C90" s="168"/>
      <c r="D90" s="19">
        <v>1</v>
      </c>
      <c r="E90" s="19">
        <v>2</v>
      </c>
      <c r="F90" s="19">
        <v>3</v>
      </c>
      <c r="G90" s="19">
        <v>4</v>
      </c>
      <c r="H90" s="19">
        <v>5</v>
      </c>
      <c r="I90" s="20"/>
      <c r="J90" s="20"/>
      <c r="K90" s="5"/>
    </row>
    <row r="91" spans="1:11" s="6" customFormat="1" ht="31.5" customHeight="1">
      <c r="A91" s="169"/>
      <c r="B91" s="169"/>
      <c r="C91" s="169"/>
      <c r="D91" s="171"/>
      <c r="E91" s="171"/>
      <c r="F91" s="171"/>
      <c r="G91" s="171"/>
      <c r="H91" s="171"/>
      <c r="I91" s="173"/>
      <c r="J91" s="173"/>
      <c r="K91" s="5"/>
    </row>
    <row r="92" spans="1:11" s="6" customFormat="1" ht="31.5" customHeight="1">
      <c r="A92" s="169"/>
      <c r="B92" s="169"/>
      <c r="C92" s="169"/>
      <c r="D92" s="171"/>
      <c r="E92" s="171"/>
      <c r="F92" s="171"/>
      <c r="G92" s="171"/>
      <c r="H92" s="171"/>
      <c r="I92" s="173"/>
      <c r="J92" s="173"/>
      <c r="K92" s="5"/>
    </row>
    <row r="93" spans="1:11" s="6" customFormat="1" ht="31.5" customHeight="1">
      <c r="A93" s="169"/>
      <c r="B93" s="169"/>
      <c r="C93" s="169"/>
      <c r="D93" s="171"/>
      <c r="E93" s="171"/>
      <c r="F93" s="171"/>
      <c r="G93" s="171"/>
      <c r="H93" s="171"/>
      <c r="I93" s="173"/>
      <c r="J93" s="173"/>
      <c r="K93" s="5"/>
    </row>
    <row r="94" spans="1:11" s="6" customFormat="1" ht="31.5" customHeight="1" thickBot="1">
      <c r="A94" s="170"/>
      <c r="B94" s="170"/>
      <c r="C94" s="170"/>
      <c r="D94" s="172"/>
      <c r="E94" s="172"/>
      <c r="F94" s="172"/>
      <c r="G94" s="172"/>
      <c r="H94" s="172"/>
      <c r="I94" s="174"/>
      <c r="J94" s="174"/>
      <c r="K94" s="5"/>
    </row>
    <row r="95" spans="1:11" s="6" customFormat="1" ht="31.5" customHeight="1" thickTop="1" thickBot="1">
      <c r="A95" s="34"/>
      <c r="B95" s="35"/>
      <c r="C95" s="35"/>
      <c r="D95" s="35"/>
      <c r="E95" s="35"/>
      <c r="F95" s="35"/>
      <c r="G95" s="190" t="s">
        <v>20</v>
      </c>
      <c r="H95" s="191"/>
      <c r="I95" s="24">
        <f>I67+I72+I84</f>
        <v>1</v>
      </c>
      <c r="J95" s="25">
        <f>J67+J72+J84</f>
        <v>4.55</v>
      </c>
      <c r="K95" s="5"/>
    </row>
    <row r="96" spans="1:11" ht="24" thickTop="1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1">
      <c r="A97" s="36" t="s">
        <v>66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1" ht="10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1" s="4" customFormat="1" ht="21">
      <c r="A99" s="151" t="s">
        <v>21</v>
      </c>
      <c r="B99" s="151"/>
      <c r="C99" s="151"/>
      <c r="D99" s="151" t="s">
        <v>22</v>
      </c>
      <c r="E99" s="151"/>
      <c r="F99" s="151"/>
      <c r="G99" s="151"/>
      <c r="H99" s="151"/>
      <c r="I99" s="15"/>
      <c r="J99" s="15"/>
      <c r="K99" s="3"/>
    </row>
    <row r="100" spans="1:11" s="4" customFormat="1" ht="21">
      <c r="A100" s="151"/>
      <c r="B100" s="151"/>
      <c r="C100" s="151"/>
      <c r="D100" s="54">
        <v>1</v>
      </c>
      <c r="E100" s="54">
        <v>2</v>
      </c>
      <c r="F100" s="54">
        <v>3</v>
      </c>
      <c r="G100" s="54">
        <v>4</v>
      </c>
      <c r="H100" s="54">
        <v>5</v>
      </c>
      <c r="I100" s="37" t="s">
        <v>14</v>
      </c>
      <c r="J100" s="37" t="s">
        <v>15</v>
      </c>
      <c r="K100" s="3"/>
    </row>
    <row r="101" spans="1:11" s="4" customFormat="1" ht="81">
      <c r="A101" s="151"/>
      <c r="B101" s="151"/>
      <c r="C101" s="151"/>
      <c r="D101" s="38" t="s">
        <v>23</v>
      </c>
      <c r="E101" s="38" t="s">
        <v>24</v>
      </c>
      <c r="F101" s="38" t="s">
        <v>25</v>
      </c>
      <c r="G101" s="38" t="s">
        <v>26</v>
      </c>
      <c r="H101" s="38" t="s">
        <v>27</v>
      </c>
      <c r="I101" s="17" t="s">
        <v>16</v>
      </c>
      <c r="J101" s="17" t="s">
        <v>28</v>
      </c>
      <c r="K101" s="3"/>
    </row>
    <row r="102" spans="1:11" s="6" customFormat="1" ht="23.25" customHeight="1">
      <c r="A102" s="192" t="s">
        <v>29</v>
      </c>
      <c r="B102" s="192"/>
      <c r="C102" s="192"/>
      <c r="D102" s="171"/>
      <c r="E102" s="171"/>
      <c r="F102" s="171"/>
      <c r="G102" s="171" t="s">
        <v>18</v>
      </c>
      <c r="H102" s="171"/>
      <c r="I102" s="193">
        <v>0.2</v>
      </c>
      <c r="J102" s="194">
        <f>I102*K102</f>
        <v>0.8</v>
      </c>
      <c r="K102" s="166">
        <f>IF(D102="x",1,IF(E102="x",2,IF(F102="x",3,IF(G102="x",4,IF(H102="x",5)))))</f>
        <v>4</v>
      </c>
    </row>
    <row r="103" spans="1:11" s="6" customFormat="1" ht="23.25" customHeight="1">
      <c r="A103" s="195" t="s">
        <v>30</v>
      </c>
      <c r="B103" s="176"/>
      <c r="C103" s="177"/>
      <c r="D103" s="171"/>
      <c r="E103" s="171"/>
      <c r="F103" s="171"/>
      <c r="G103" s="171"/>
      <c r="H103" s="171"/>
      <c r="I103" s="193"/>
      <c r="J103" s="194"/>
      <c r="K103" s="166"/>
    </row>
    <row r="104" spans="1:11" s="6" customFormat="1" ht="23.25" customHeight="1">
      <c r="A104" s="195"/>
      <c r="B104" s="176"/>
      <c r="C104" s="177"/>
      <c r="D104" s="171"/>
      <c r="E104" s="171"/>
      <c r="F104" s="171"/>
      <c r="G104" s="171"/>
      <c r="H104" s="171"/>
      <c r="I104" s="193"/>
      <c r="J104" s="194"/>
      <c r="K104" s="166"/>
    </row>
    <row r="105" spans="1:11" s="6" customFormat="1" ht="23.25" customHeight="1">
      <c r="A105" s="195"/>
      <c r="B105" s="176"/>
      <c r="C105" s="177"/>
      <c r="D105" s="171"/>
      <c r="E105" s="171"/>
      <c r="F105" s="171"/>
      <c r="G105" s="171"/>
      <c r="H105" s="171"/>
      <c r="I105" s="193"/>
      <c r="J105" s="194"/>
      <c r="K105" s="166"/>
    </row>
    <row r="106" spans="1:11" s="6" customFormat="1" ht="23.25" customHeight="1">
      <c r="A106" s="195"/>
      <c r="B106" s="176"/>
      <c r="C106" s="177"/>
      <c r="D106" s="171"/>
      <c r="E106" s="171"/>
      <c r="F106" s="171"/>
      <c r="G106" s="171"/>
      <c r="H106" s="171"/>
      <c r="I106" s="193"/>
      <c r="J106" s="194"/>
      <c r="K106" s="166"/>
    </row>
    <row r="107" spans="1:11" s="6" customFormat="1" ht="23.25" customHeight="1">
      <c r="A107" s="196"/>
      <c r="B107" s="197"/>
      <c r="C107" s="198"/>
      <c r="D107" s="171"/>
      <c r="E107" s="171"/>
      <c r="F107" s="171"/>
      <c r="G107" s="171"/>
      <c r="H107" s="171"/>
      <c r="I107" s="193"/>
      <c r="J107" s="194"/>
      <c r="K107" s="166"/>
    </row>
    <row r="108" spans="1:11" s="6" customFormat="1" ht="23.25" customHeight="1">
      <c r="A108" s="192" t="s">
        <v>31</v>
      </c>
      <c r="B108" s="192"/>
      <c r="C108" s="192"/>
      <c r="D108" s="171"/>
      <c r="E108" s="171"/>
      <c r="F108" s="171"/>
      <c r="G108" s="171"/>
      <c r="H108" s="171" t="s">
        <v>18</v>
      </c>
      <c r="I108" s="193">
        <v>0.2</v>
      </c>
      <c r="J108" s="194">
        <f>I108*K108</f>
        <v>1</v>
      </c>
      <c r="K108" s="166">
        <f>IF(D108="x",1,IF(E108="x",2,IF(F108="x",3,IF(G108="x",4,IF(H108="x",5)))))</f>
        <v>5</v>
      </c>
    </row>
    <row r="109" spans="1:11" s="6" customFormat="1" ht="23.25" customHeight="1">
      <c r="A109" s="195" t="s">
        <v>32</v>
      </c>
      <c r="B109" s="176"/>
      <c r="C109" s="177"/>
      <c r="D109" s="171"/>
      <c r="E109" s="171"/>
      <c r="F109" s="171"/>
      <c r="G109" s="171"/>
      <c r="H109" s="171"/>
      <c r="I109" s="193"/>
      <c r="J109" s="194"/>
      <c r="K109" s="166"/>
    </row>
    <row r="110" spans="1:11" s="6" customFormat="1" ht="23.25" customHeight="1">
      <c r="A110" s="195"/>
      <c r="B110" s="176"/>
      <c r="C110" s="177"/>
      <c r="D110" s="171"/>
      <c r="E110" s="171"/>
      <c r="F110" s="171"/>
      <c r="G110" s="171"/>
      <c r="H110" s="171"/>
      <c r="I110" s="193"/>
      <c r="J110" s="194"/>
      <c r="K110" s="166"/>
    </row>
    <row r="111" spans="1:11" s="6" customFormat="1" ht="23.25" customHeight="1">
      <c r="A111" s="195"/>
      <c r="B111" s="176"/>
      <c r="C111" s="177"/>
      <c r="D111" s="171"/>
      <c r="E111" s="171"/>
      <c r="F111" s="171"/>
      <c r="G111" s="171"/>
      <c r="H111" s="171"/>
      <c r="I111" s="193"/>
      <c r="J111" s="194"/>
      <c r="K111" s="166"/>
    </row>
    <row r="112" spans="1:11" s="6" customFormat="1" ht="23.25" customHeight="1">
      <c r="A112" s="195"/>
      <c r="B112" s="176"/>
      <c r="C112" s="177"/>
      <c r="D112" s="171"/>
      <c r="E112" s="171"/>
      <c r="F112" s="171"/>
      <c r="G112" s="171"/>
      <c r="H112" s="171"/>
      <c r="I112" s="193"/>
      <c r="J112" s="194"/>
      <c r="K112" s="166"/>
    </row>
    <row r="113" spans="1:11" s="6" customFormat="1" ht="23.25" customHeight="1">
      <c r="A113" s="196"/>
      <c r="B113" s="197"/>
      <c r="C113" s="198"/>
      <c r="D113" s="171"/>
      <c r="E113" s="171"/>
      <c r="F113" s="171"/>
      <c r="G113" s="171"/>
      <c r="H113" s="171"/>
      <c r="I113" s="193"/>
      <c r="J113" s="194"/>
      <c r="K113" s="166"/>
    </row>
    <row r="114" spans="1:11" s="6" customFormat="1" ht="23.25" customHeight="1">
      <c r="A114" s="192" t="s">
        <v>33</v>
      </c>
      <c r="B114" s="192"/>
      <c r="C114" s="192"/>
      <c r="D114" s="171"/>
      <c r="E114" s="171"/>
      <c r="F114" s="171"/>
      <c r="G114" s="171"/>
      <c r="H114" s="171" t="s">
        <v>18</v>
      </c>
      <c r="I114" s="193">
        <v>0.2</v>
      </c>
      <c r="J114" s="194">
        <f>I114*K114</f>
        <v>1</v>
      </c>
      <c r="K114" s="166">
        <f>IF(D114="x",1,IF(E114="x",2,IF(F114="x",3,IF(G114="x",4,IF(H114="x",5)))))</f>
        <v>5</v>
      </c>
    </row>
    <row r="115" spans="1:11" s="6" customFormat="1" ht="23.25" customHeight="1">
      <c r="A115" s="195" t="s">
        <v>34</v>
      </c>
      <c r="B115" s="176"/>
      <c r="C115" s="177"/>
      <c r="D115" s="171"/>
      <c r="E115" s="171"/>
      <c r="F115" s="171"/>
      <c r="G115" s="171"/>
      <c r="H115" s="171"/>
      <c r="I115" s="193"/>
      <c r="J115" s="194"/>
      <c r="K115" s="166"/>
    </row>
    <row r="116" spans="1:11" s="6" customFormat="1" ht="23.25" customHeight="1">
      <c r="A116" s="195"/>
      <c r="B116" s="176"/>
      <c r="C116" s="177"/>
      <c r="D116" s="171"/>
      <c r="E116" s="171"/>
      <c r="F116" s="171"/>
      <c r="G116" s="171"/>
      <c r="H116" s="171"/>
      <c r="I116" s="193"/>
      <c r="J116" s="194"/>
      <c r="K116" s="166"/>
    </row>
    <row r="117" spans="1:11" s="6" customFormat="1" ht="23.25" customHeight="1">
      <c r="A117" s="195"/>
      <c r="B117" s="176"/>
      <c r="C117" s="177"/>
      <c r="D117" s="171"/>
      <c r="E117" s="171"/>
      <c r="F117" s="171"/>
      <c r="G117" s="171"/>
      <c r="H117" s="171"/>
      <c r="I117" s="193"/>
      <c r="J117" s="194"/>
      <c r="K117" s="166"/>
    </row>
    <row r="118" spans="1:11" s="6" customFormat="1" ht="23.25" customHeight="1">
      <c r="A118" s="195"/>
      <c r="B118" s="176"/>
      <c r="C118" s="177"/>
      <c r="D118" s="171"/>
      <c r="E118" s="171"/>
      <c r="F118" s="171"/>
      <c r="G118" s="171"/>
      <c r="H118" s="171"/>
      <c r="I118" s="193"/>
      <c r="J118" s="194"/>
      <c r="K118" s="166"/>
    </row>
    <row r="119" spans="1:11" s="6" customFormat="1" ht="23.25" customHeight="1">
      <c r="A119" s="196"/>
      <c r="B119" s="197"/>
      <c r="C119" s="198"/>
      <c r="D119" s="171"/>
      <c r="E119" s="171"/>
      <c r="F119" s="171"/>
      <c r="G119" s="171"/>
      <c r="H119" s="171"/>
      <c r="I119" s="193"/>
      <c r="J119" s="194"/>
      <c r="K119" s="166"/>
    </row>
    <row r="120" spans="1:11" s="6" customFormat="1" ht="23.25" customHeight="1">
      <c r="A120" s="199" t="s">
        <v>35</v>
      </c>
      <c r="B120" s="200"/>
      <c r="C120" s="201"/>
      <c r="D120" s="171"/>
      <c r="E120" s="171"/>
      <c r="F120" s="171"/>
      <c r="G120" s="171"/>
      <c r="H120" s="171" t="s">
        <v>18</v>
      </c>
      <c r="I120" s="193">
        <v>0.2</v>
      </c>
      <c r="J120" s="194">
        <f>I120*K120</f>
        <v>1</v>
      </c>
      <c r="K120" s="166">
        <f>IF(D120="x",1,IF(E120="x",2,IF(F120="x",3,IF(G120="x",4,IF(H120="x",5)))))</f>
        <v>5</v>
      </c>
    </row>
    <row r="121" spans="1:11" s="6" customFormat="1" ht="23.25" customHeight="1">
      <c r="A121" s="195" t="s">
        <v>78</v>
      </c>
      <c r="B121" s="176"/>
      <c r="C121" s="177"/>
      <c r="D121" s="171"/>
      <c r="E121" s="171"/>
      <c r="F121" s="171"/>
      <c r="G121" s="171"/>
      <c r="H121" s="171"/>
      <c r="I121" s="193"/>
      <c r="J121" s="194"/>
      <c r="K121" s="166"/>
    </row>
    <row r="122" spans="1:11" s="6" customFormat="1" ht="23.25" customHeight="1">
      <c r="A122" s="195"/>
      <c r="B122" s="176"/>
      <c r="C122" s="177"/>
      <c r="D122" s="171"/>
      <c r="E122" s="171"/>
      <c r="F122" s="171"/>
      <c r="G122" s="171"/>
      <c r="H122" s="171"/>
      <c r="I122" s="193"/>
      <c r="J122" s="194"/>
      <c r="K122" s="166"/>
    </row>
    <row r="123" spans="1:11" s="6" customFormat="1" ht="23.25" customHeight="1">
      <c r="A123" s="195"/>
      <c r="B123" s="176"/>
      <c r="C123" s="177"/>
      <c r="D123" s="171"/>
      <c r="E123" s="171"/>
      <c r="F123" s="171"/>
      <c r="G123" s="171"/>
      <c r="H123" s="171"/>
      <c r="I123" s="193"/>
      <c r="J123" s="194"/>
      <c r="K123" s="166"/>
    </row>
    <row r="124" spans="1:11" s="6" customFormat="1" ht="23.25" customHeight="1">
      <c r="A124" s="195"/>
      <c r="B124" s="176"/>
      <c r="C124" s="177"/>
      <c r="D124" s="171"/>
      <c r="E124" s="171"/>
      <c r="F124" s="171"/>
      <c r="G124" s="171"/>
      <c r="H124" s="171"/>
      <c r="I124" s="193"/>
      <c r="J124" s="194"/>
      <c r="K124" s="166"/>
    </row>
    <row r="125" spans="1:11" s="6" customFormat="1" ht="23.25" customHeight="1">
      <c r="A125" s="196"/>
      <c r="B125" s="197"/>
      <c r="C125" s="198"/>
      <c r="D125" s="171"/>
      <c r="E125" s="171"/>
      <c r="F125" s="171"/>
      <c r="G125" s="171"/>
      <c r="H125" s="171"/>
      <c r="I125" s="193"/>
      <c r="J125" s="194"/>
      <c r="K125" s="166"/>
    </row>
    <row r="126" spans="1:11" s="6" customFormat="1" ht="23.25" customHeight="1">
      <c r="A126" s="192" t="s">
        <v>36</v>
      </c>
      <c r="B126" s="192"/>
      <c r="C126" s="192"/>
      <c r="D126" s="171"/>
      <c r="E126" s="171"/>
      <c r="F126" s="171"/>
      <c r="G126" s="171"/>
      <c r="H126" s="171" t="s">
        <v>18</v>
      </c>
      <c r="I126" s="193">
        <v>0.2</v>
      </c>
      <c r="J126" s="194">
        <f>I126*K126</f>
        <v>1</v>
      </c>
      <c r="K126" s="166">
        <f>IF(D126="x",1,IF(E126="x",2,IF(F126="x",3,IF(G126="x",4,IF(H126="x",5)))))</f>
        <v>5</v>
      </c>
    </row>
    <row r="127" spans="1:11" s="6" customFormat="1" ht="23.25" customHeight="1">
      <c r="A127" s="195" t="s">
        <v>37</v>
      </c>
      <c r="B127" s="176"/>
      <c r="C127" s="177"/>
      <c r="D127" s="171"/>
      <c r="E127" s="171"/>
      <c r="F127" s="171"/>
      <c r="G127" s="171"/>
      <c r="H127" s="171"/>
      <c r="I127" s="193"/>
      <c r="J127" s="194"/>
      <c r="K127" s="166"/>
    </row>
    <row r="128" spans="1:11" s="6" customFormat="1" ht="23.25" customHeight="1">
      <c r="A128" s="195"/>
      <c r="B128" s="176"/>
      <c r="C128" s="177"/>
      <c r="D128" s="171"/>
      <c r="E128" s="171"/>
      <c r="F128" s="171"/>
      <c r="G128" s="171"/>
      <c r="H128" s="171"/>
      <c r="I128" s="193"/>
      <c r="J128" s="194"/>
      <c r="K128" s="166"/>
    </row>
    <row r="129" spans="1:11" s="6" customFormat="1" ht="23.25" customHeight="1">
      <c r="A129" s="195"/>
      <c r="B129" s="176"/>
      <c r="C129" s="177"/>
      <c r="D129" s="171"/>
      <c r="E129" s="171"/>
      <c r="F129" s="171"/>
      <c r="G129" s="171"/>
      <c r="H129" s="171"/>
      <c r="I129" s="193"/>
      <c r="J129" s="194"/>
      <c r="K129" s="166"/>
    </row>
    <row r="130" spans="1:11" s="6" customFormat="1" ht="23.25" customHeight="1">
      <c r="A130" s="195"/>
      <c r="B130" s="176"/>
      <c r="C130" s="177"/>
      <c r="D130" s="171"/>
      <c r="E130" s="171"/>
      <c r="F130" s="171"/>
      <c r="G130" s="171"/>
      <c r="H130" s="171"/>
      <c r="I130" s="193"/>
      <c r="J130" s="194"/>
      <c r="K130" s="166"/>
    </row>
    <row r="131" spans="1:11" s="6" customFormat="1" ht="23.25" customHeight="1" thickBot="1">
      <c r="A131" s="202"/>
      <c r="B131" s="203"/>
      <c r="C131" s="204"/>
      <c r="D131" s="206"/>
      <c r="E131" s="206"/>
      <c r="F131" s="206"/>
      <c r="G131" s="206"/>
      <c r="H131" s="206"/>
      <c r="I131" s="210"/>
      <c r="J131" s="211"/>
      <c r="K131" s="166"/>
    </row>
    <row r="132" spans="1:11" s="6" customFormat="1" ht="23.25" customHeight="1" thickTop="1" thickBot="1">
      <c r="A132" s="39"/>
      <c r="B132" s="40"/>
      <c r="C132" s="40"/>
      <c r="D132" s="40"/>
      <c r="E132" s="40"/>
      <c r="F132" s="40"/>
      <c r="G132" s="40"/>
      <c r="H132" s="53" t="s">
        <v>38</v>
      </c>
      <c r="I132" s="24">
        <f>SUM(I102:I131)</f>
        <v>1</v>
      </c>
      <c r="J132" s="25">
        <f>SUM(J102:J131)</f>
        <v>4.8</v>
      </c>
      <c r="K132" s="5"/>
    </row>
    <row r="133" spans="1:11" s="6" customFormat="1" ht="21.75" thickTop="1">
      <c r="A133" s="36" t="s">
        <v>39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5"/>
    </row>
    <row r="134" spans="1:11" s="6" customFormat="1" ht="10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5"/>
    </row>
    <row r="135" spans="1:11" s="9" customFormat="1" ht="21">
      <c r="A135" s="205" t="s">
        <v>40</v>
      </c>
      <c r="B135" s="205"/>
      <c r="C135" s="205"/>
      <c r="D135" s="205"/>
      <c r="E135" s="205" t="s">
        <v>41</v>
      </c>
      <c r="F135" s="205"/>
      <c r="G135" s="205" t="s">
        <v>14</v>
      </c>
      <c r="H135" s="205"/>
      <c r="I135" s="205" t="s">
        <v>42</v>
      </c>
      <c r="J135" s="205"/>
      <c r="K135" s="8"/>
    </row>
    <row r="136" spans="1:11" s="6" customFormat="1" ht="21">
      <c r="A136" s="207" t="s">
        <v>43</v>
      </c>
      <c r="B136" s="207"/>
      <c r="C136" s="207"/>
      <c r="D136" s="207"/>
      <c r="E136" s="208">
        <f>J95*100/5</f>
        <v>91</v>
      </c>
      <c r="F136" s="208"/>
      <c r="G136" s="209">
        <v>0.8</v>
      </c>
      <c r="H136" s="209"/>
      <c r="I136" s="208">
        <f>E136*G136</f>
        <v>72.8</v>
      </c>
      <c r="J136" s="208"/>
      <c r="K136" s="5"/>
    </row>
    <row r="137" spans="1:11" s="6" customFormat="1" ht="21">
      <c r="A137" s="207" t="s">
        <v>44</v>
      </c>
      <c r="B137" s="207"/>
      <c r="C137" s="207"/>
      <c r="D137" s="207"/>
      <c r="E137" s="208">
        <f>J132*100/5</f>
        <v>96</v>
      </c>
      <c r="F137" s="208"/>
      <c r="G137" s="209">
        <v>0.2</v>
      </c>
      <c r="H137" s="209"/>
      <c r="I137" s="208">
        <f>E137*G137</f>
        <v>19.200000000000003</v>
      </c>
      <c r="J137" s="208"/>
      <c r="K137" s="5"/>
    </row>
    <row r="138" spans="1:11" s="6" customFormat="1" ht="21">
      <c r="A138" s="216" t="s">
        <v>38</v>
      </c>
      <c r="B138" s="217"/>
      <c r="C138" s="217"/>
      <c r="D138" s="217"/>
      <c r="E138" s="217"/>
      <c r="F138" s="218"/>
      <c r="G138" s="219">
        <f>SUM(G136:H137)</f>
        <v>1</v>
      </c>
      <c r="H138" s="205"/>
      <c r="I138" s="220">
        <f>SUM(I136:J137)</f>
        <v>92</v>
      </c>
      <c r="J138" s="205"/>
      <c r="K138" s="5"/>
    </row>
    <row r="139" spans="1:1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1">
      <c r="A140" s="11"/>
      <c r="B140" s="41" t="s">
        <v>45</v>
      </c>
      <c r="C140" s="11"/>
      <c r="D140" s="11"/>
      <c r="E140" s="11"/>
      <c r="F140" s="11"/>
      <c r="G140" s="11"/>
      <c r="H140" s="11"/>
      <c r="I140" s="11"/>
      <c r="J140" s="11"/>
    </row>
    <row r="141" spans="1:11" ht="21.75" customHeight="1">
      <c r="A141" s="11"/>
      <c r="B141" s="42"/>
      <c r="C141" s="43"/>
      <c r="D141" s="43"/>
      <c r="E141" s="43"/>
      <c r="F141" s="44"/>
      <c r="G141" s="11"/>
      <c r="H141" s="11"/>
      <c r="I141" s="11"/>
      <c r="J141" s="11"/>
    </row>
    <row r="142" spans="1:11" ht="21.75" customHeight="1">
      <c r="A142" s="11"/>
      <c r="B142" s="55" t="str">
        <f xml:space="preserve"> IF(I138&lt;65,"o",IF(I138&lt;75,"o",IF(I138&lt;85,"o",IF(I138&lt;95,"o","þ"))))</f>
        <v>o</v>
      </c>
      <c r="C142" s="11" t="s">
        <v>46</v>
      </c>
      <c r="D142" s="11"/>
      <c r="E142" s="11" t="s">
        <v>16</v>
      </c>
      <c r="F142" s="45" t="s">
        <v>47</v>
      </c>
      <c r="G142" s="11"/>
      <c r="H142" s="11"/>
      <c r="I142" s="11"/>
      <c r="J142" s="11"/>
    </row>
    <row r="143" spans="1:11" ht="21.75" customHeight="1">
      <c r="A143" s="11"/>
      <c r="B143" s="55" t="str">
        <f xml:space="preserve"> IF(I138&lt;65,"o",IF(I138&lt;75,"o",IF(I138&lt;85,"o",IF(I138&lt;95,"þ","o"))))</f>
        <v>þ</v>
      </c>
      <c r="C143" s="11" t="s">
        <v>48</v>
      </c>
      <c r="D143" s="11"/>
      <c r="E143" s="11" t="s">
        <v>16</v>
      </c>
      <c r="F143" s="45" t="s">
        <v>49</v>
      </c>
      <c r="G143" s="11"/>
      <c r="H143" s="11"/>
      <c r="I143" s="11"/>
      <c r="J143" s="11"/>
    </row>
    <row r="144" spans="1:11" ht="21.75" customHeight="1">
      <c r="A144" s="11"/>
      <c r="B144" s="55" t="str">
        <f xml:space="preserve"> IF(I138&lt;65,"o",IF(I138&lt;75,"o",IF(I138&lt;85,"þ",IF(I138&lt;95,"o","o"))))</f>
        <v>o</v>
      </c>
      <c r="C144" s="11" t="s">
        <v>50</v>
      </c>
      <c r="D144" s="11"/>
      <c r="E144" s="11" t="s">
        <v>16</v>
      </c>
      <c r="F144" s="45" t="s">
        <v>51</v>
      </c>
      <c r="G144" s="11"/>
      <c r="H144" s="11"/>
      <c r="I144" s="11"/>
      <c r="J144" s="11"/>
    </row>
    <row r="145" spans="1:10" ht="21.75" customHeight="1">
      <c r="A145" s="11"/>
      <c r="B145" s="55" t="str">
        <f xml:space="preserve"> IF(I138&lt;65,"o",IF(I138&lt;75,"þ",IF(I138&lt;85,"o",IF(I138&lt;95,"o","o"))))</f>
        <v>o</v>
      </c>
      <c r="C145" s="11" t="s">
        <v>52</v>
      </c>
      <c r="D145" s="11"/>
      <c r="E145" s="11" t="s">
        <v>16</v>
      </c>
      <c r="F145" s="45" t="s">
        <v>53</v>
      </c>
      <c r="G145" s="11"/>
      <c r="H145" s="11"/>
      <c r="I145" s="11"/>
      <c r="J145" s="11"/>
    </row>
    <row r="146" spans="1:10" ht="21.75" customHeight="1">
      <c r="A146" s="11"/>
      <c r="B146" s="55" t="str">
        <f xml:space="preserve"> IF(I138&lt;65,"þ",IF(I138&lt;75,"o",IF(I138&lt;85,"o",IF(I138&lt;95,"o","o"))))</f>
        <v>o</v>
      </c>
      <c r="C146" s="11" t="s">
        <v>54</v>
      </c>
      <c r="D146" s="11"/>
      <c r="E146" s="11" t="s">
        <v>16</v>
      </c>
      <c r="F146" s="45" t="s">
        <v>55</v>
      </c>
      <c r="G146" s="11"/>
      <c r="H146" s="11"/>
      <c r="I146" s="11"/>
      <c r="J146" s="11"/>
    </row>
    <row r="147" spans="1:10" ht="21.75" customHeight="1">
      <c r="A147" s="11"/>
      <c r="B147" s="46"/>
      <c r="C147" s="47"/>
      <c r="D147" s="47"/>
      <c r="E147" s="47"/>
      <c r="F147" s="48"/>
      <c r="G147" s="11"/>
      <c r="H147" s="11"/>
      <c r="I147" s="11"/>
      <c r="J147" s="11"/>
    </row>
    <row r="148" spans="1:10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21.75" customHeight="1">
      <c r="A149" s="36" t="s">
        <v>56</v>
      </c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21.75" customHeigh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1"/>
    </row>
    <row r="151" spans="1:10" ht="21.75" customHeight="1">
      <c r="A151" s="221"/>
      <c r="B151" s="221"/>
      <c r="C151" s="221"/>
      <c r="D151" s="221"/>
      <c r="E151" s="221"/>
      <c r="F151" s="221"/>
      <c r="G151" s="221"/>
      <c r="H151" s="221"/>
      <c r="I151" s="221"/>
      <c r="J151" s="11"/>
    </row>
    <row r="152" spans="1:10" ht="21.75" customHeight="1">
      <c r="A152" s="221"/>
      <c r="B152" s="221"/>
      <c r="C152" s="221"/>
      <c r="D152" s="221"/>
      <c r="E152" s="221"/>
      <c r="F152" s="221"/>
      <c r="G152" s="221"/>
      <c r="H152" s="221"/>
      <c r="I152" s="221"/>
      <c r="J152" s="11"/>
    </row>
    <row r="153" spans="1:10" ht="21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>
      <c r="A154" s="36" t="s">
        <v>57</v>
      </c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>
      <c r="A155" s="42" t="s">
        <v>58</v>
      </c>
      <c r="B155" s="43"/>
      <c r="C155" s="43"/>
      <c r="D155" s="43"/>
      <c r="E155" s="43"/>
      <c r="F155" s="42" t="s">
        <v>59</v>
      </c>
      <c r="G155" s="43"/>
      <c r="H155" s="43"/>
      <c r="I155" s="43"/>
      <c r="J155" s="44"/>
    </row>
    <row r="156" spans="1:10">
      <c r="A156" s="49" t="s">
        <v>67</v>
      </c>
      <c r="B156" s="11"/>
      <c r="C156" s="11"/>
      <c r="D156" s="212"/>
      <c r="E156" s="213"/>
      <c r="F156" s="49" t="s">
        <v>68</v>
      </c>
      <c r="G156" s="11"/>
      <c r="H156" s="11"/>
      <c r="I156" s="11"/>
      <c r="J156" s="45"/>
    </row>
    <row r="157" spans="1:10">
      <c r="A157" s="50" t="s">
        <v>60</v>
      </c>
      <c r="B157" s="214"/>
      <c r="C157" s="214"/>
      <c r="D157" s="214"/>
      <c r="E157" s="11"/>
      <c r="F157" s="50" t="s">
        <v>60</v>
      </c>
      <c r="G157" s="214"/>
      <c r="H157" s="214"/>
      <c r="I157" s="214"/>
      <c r="J157" s="45"/>
    </row>
    <row r="158" spans="1:10">
      <c r="A158" s="50" t="s">
        <v>5</v>
      </c>
      <c r="B158" s="215"/>
      <c r="C158" s="215"/>
      <c r="D158" s="215"/>
      <c r="E158" s="11"/>
      <c r="F158" s="50" t="s">
        <v>5</v>
      </c>
      <c r="G158" s="215"/>
      <c r="H158" s="215"/>
      <c r="I158" s="215"/>
      <c r="J158" s="45"/>
    </row>
    <row r="159" spans="1:10">
      <c r="A159" s="50" t="s">
        <v>61</v>
      </c>
      <c r="B159" s="146"/>
      <c r="C159" s="146"/>
      <c r="D159" s="146"/>
      <c r="E159" s="11"/>
      <c r="F159" s="50" t="s">
        <v>61</v>
      </c>
      <c r="G159" s="146"/>
      <c r="H159" s="146"/>
      <c r="I159" s="146"/>
      <c r="J159" s="45"/>
    </row>
    <row r="160" spans="1:10">
      <c r="A160" s="46"/>
      <c r="B160" s="47"/>
      <c r="C160" s="47"/>
      <c r="D160" s="47"/>
      <c r="E160" s="47"/>
      <c r="F160" s="46"/>
      <c r="G160" s="47"/>
      <c r="H160" s="47"/>
      <c r="I160" s="47"/>
      <c r="J160" s="48"/>
    </row>
    <row r="161" spans="1:10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>
      <c r="A162" s="36" t="s">
        <v>62</v>
      </c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>
      <c r="A163" s="42" t="s">
        <v>63</v>
      </c>
      <c r="B163" s="43"/>
      <c r="C163" s="43"/>
      <c r="D163" s="43"/>
      <c r="E163" s="43"/>
      <c r="F163" s="42" t="s">
        <v>64</v>
      </c>
      <c r="G163" s="43"/>
      <c r="H163" s="43"/>
      <c r="I163" s="43"/>
      <c r="J163" s="44"/>
    </row>
    <row r="164" spans="1:10">
      <c r="A164" s="49" t="s">
        <v>69</v>
      </c>
      <c r="B164" s="11"/>
      <c r="C164" s="11"/>
      <c r="D164" s="11"/>
      <c r="E164" s="11"/>
      <c r="F164" s="49" t="s">
        <v>69</v>
      </c>
      <c r="G164" s="11"/>
      <c r="H164" s="11"/>
      <c r="I164" s="11"/>
      <c r="J164" s="45"/>
    </row>
    <row r="165" spans="1:10">
      <c r="A165" s="49" t="s">
        <v>70</v>
      </c>
      <c r="B165" s="11"/>
      <c r="C165" s="11"/>
      <c r="D165" s="11"/>
      <c r="E165" s="11"/>
      <c r="F165" s="49" t="s">
        <v>70</v>
      </c>
      <c r="G165" s="11"/>
      <c r="H165" s="11"/>
      <c r="I165" s="11"/>
      <c r="J165" s="45"/>
    </row>
    <row r="166" spans="1:10">
      <c r="A166" s="51"/>
      <c r="B166" s="145"/>
      <c r="C166" s="145"/>
      <c r="D166" s="145"/>
      <c r="E166" s="11"/>
      <c r="F166" s="51"/>
      <c r="G166" s="145"/>
      <c r="H166" s="145"/>
      <c r="I166" s="145"/>
      <c r="J166" s="45"/>
    </row>
    <row r="167" spans="1:10">
      <c r="A167" s="51"/>
      <c r="B167" s="221"/>
      <c r="C167" s="221"/>
      <c r="D167" s="221"/>
      <c r="E167" s="11"/>
      <c r="F167" s="51"/>
      <c r="G167" s="221"/>
      <c r="H167" s="221"/>
      <c r="I167" s="221"/>
      <c r="J167" s="45"/>
    </row>
    <row r="168" spans="1:10">
      <c r="A168" s="50" t="s">
        <v>60</v>
      </c>
      <c r="B168" s="214"/>
      <c r="C168" s="214"/>
      <c r="D168" s="214"/>
      <c r="E168" s="11"/>
      <c r="F168" s="50" t="s">
        <v>60</v>
      </c>
      <c r="G168" s="214"/>
      <c r="H168" s="214"/>
      <c r="I168" s="214"/>
      <c r="J168" s="45"/>
    </row>
    <row r="169" spans="1:10">
      <c r="A169" s="50" t="s">
        <v>5</v>
      </c>
      <c r="B169" s="215"/>
      <c r="C169" s="215"/>
      <c r="D169" s="215"/>
      <c r="E169" s="11"/>
      <c r="F169" s="50" t="s">
        <v>5</v>
      </c>
      <c r="G169" s="215"/>
      <c r="H169" s="215"/>
      <c r="I169" s="215"/>
      <c r="J169" s="45"/>
    </row>
    <row r="170" spans="1:10">
      <c r="A170" s="50" t="s">
        <v>61</v>
      </c>
      <c r="B170" s="146"/>
      <c r="C170" s="146"/>
      <c r="D170" s="146"/>
      <c r="E170" s="11"/>
      <c r="F170" s="50" t="s">
        <v>61</v>
      </c>
      <c r="G170" s="146"/>
      <c r="H170" s="146"/>
      <c r="I170" s="146"/>
      <c r="J170" s="45"/>
    </row>
    <row r="171" spans="1:10">
      <c r="A171" s="46"/>
      <c r="B171" s="47"/>
      <c r="C171" s="47"/>
      <c r="D171" s="47"/>
      <c r="E171" s="47"/>
      <c r="F171" s="46"/>
      <c r="G171" s="47"/>
      <c r="H171" s="47"/>
      <c r="I171" s="47"/>
      <c r="J171" s="48"/>
    </row>
  </sheetData>
  <customSheetViews>
    <customSheetView guid="{003694CA-CC33-4018-97C0-E3DC976B6FF9}" hiddenColumns="1">
      <selection activeCell="E4" sqref="E4"/>
      <pageMargins left="0.23622047244094491" right="0.23622047244094491" top="0.74803149606299213" bottom="0.74803149606299213" header="0.31496062992125984" footer="0.31496062992125984"/>
      <pageSetup paperSize="9" scale="85" orientation="portrait" horizontalDpi="0" verticalDpi="0" r:id="rId1"/>
      <headerFooter differentFirst="1">
        <firstHeader>&amp;C&amp;"Chulabhorn Likit Text Light๙,ตัวหนา"&amp;14&amp;KFF0000- ตัวอย่าง -</firstHeader>
      </headerFooter>
    </customSheetView>
  </customSheetViews>
  <mergeCells count="230">
    <mergeCell ref="B169:D169"/>
    <mergeCell ref="G169:I169"/>
    <mergeCell ref="B170:D170"/>
    <mergeCell ref="G170:I170"/>
    <mergeCell ref="B166:D166"/>
    <mergeCell ref="G166:I166"/>
    <mergeCell ref="B167:D167"/>
    <mergeCell ref="G167:I167"/>
    <mergeCell ref="B168:D168"/>
    <mergeCell ref="G168:I168"/>
    <mergeCell ref="D156:E156"/>
    <mergeCell ref="B157:D157"/>
    <mergeCell ref="G157:I157"/>
    <mergeCell ref="B158:D158"/>
    <mergeCell ref="G158:I158"/>
    <mergeCell ref="B159:D159"/>
    <mergeCell ref="G159:I159"/>
    <mergeCell ref="A138:F138"/>
    <mergeCell ref="G138:H138"/>
    <mergeCell ref="I138:J138"/>
    <mergeCell ref="A150:I150"/>
    <mergeCell ref="A151:I151"/>
    <mergeCell ref="A152:I152"/>
    <mergeCell ref="A136:D136"/>
    <mergeCell ref="E136:F136"/>
    <mergeCell ref="G136:H136"/>
    <mergeCell ref="I136:J136"/>
    <mergeCell ref="A137:D137"/>
    <mergeCell ref="E137:F137"/>
    <mergeCell ref="G137:H137"/>
    <mergeCell ref="I137:J137"/>
    <mergeCell ref="H126:H131"/>
    <mergeCell ref="I126:I131"/>
    <mergeCell ref="J126:J131"/>
    <mergeCell ref="A120:C120"/>
    <mergeCell ref="D120:D125"/>
    <mergeCell ref="E120:E125"/>
    <mergeCell ref="F120:F125"/>
    <mergeCell ref="G120:G125"/>
    <mergeCell ref="K126:K131"/>
    <mergeCell ref="A127:C131"/>
    <mergeCell ref="A135:D135"/>
    <mergeCell ref="E135:F135"/>
    <mergeCell ref="G135:H135"/>
    <mergeCell ref="I135:J135"/>
    <mergeCell ref="H120:H125"/>
    <mergeCell ref="I120:I125"/>
    <mergeCell ref="J120:J125"/>
    <mergeCell ref="K120:K125"/>
    <mergeCell ref="A121:C125"/>
    <mergeCell ref="A126:C126"/>
    <mergeCell ref="D126:D131"/>
    <mergeCell ref="E126:E131"/>
    <mergeCell ref="F126:F131"/>
    <mergeCell ref="G126:G131"/>
    <mergeCell ref="A114:C114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A115:C119"/>
    <mergeCell ref="K102:K107"/>
    <mergeCell ref="A103:C107"/>
    <mergeCell ref="A108:C108"/>
    <mergeCell ref="D108:D113"/>
    <mergeCell ref="E108:E113"/>
    <mergeCell ref="F108:F113"/>
    <mergeCell ref="G108:G113"/>
    <mergeCell ref="H108:H113"/>
    <mergeCell ref="I108:I113"/>
    <mergeCell ref="J108:J113"/>
    <mergeCell ref="K108:K113"/>
    <mergeCell ref="A109:C113"/>
    <mergeCell ref="I91:I94"/>
    <mergeCell ref="J91:J94"/>
    <mergeCell ref="G95:H95"/>
    <mergeCell ref="A99:C101"/>
    <mergeCell ref="D99:H99"/>
    <mergeCell ref="A102:C102"/>
    <mergeCell ref="D102:D107"/>
    <mergeCell ref="E102:E107"/>
    <mergeCell ref="F102:F107"/>
    <mergeCell ref="G102:G107"/>
    <mergeCell ref="B91:C94"/>
    <mergeCell ref="D91:D94"/>
    <mergeCell ref="E91:E94"/>
    <mergeCell ref="F91:F94"/>
    <mergeCell ref="G91:G94"/>
    <mergeCell ref="H91:H94"/>
    <mergeCell ref="A83:A94"/>
    <mergeCell ref="H102:H107"/>
    <mergeCell ref="I102:I107"/>
    <mergeCell ref="J102:J107"/>
    <mergeCell ref="G84:G89"/>
    <mergeCell ref="H84:H89"/>
    <mergeCell ref="I84:I89"/>
    <mergeCell ref="J84:J89"/>
    <mergeCell ref="K84:K89"/>
    <mergeCell ref="B90:C90"/>
    <mergeCell ref="G79:G82"/>
    <mergeCell ref="H79:H82"/>
    <mergeCell ref="I79:I82"/>
    <mergeCell ref="J79:J82"/>
    <mergeCell ref="B83:C83"/>
    <mergeCell ref="B84:C89"/>
    <mergeCell ref="D84:D89"/>
    <mergeCell ref="E84:E89"/>
    <mergeCell ref="F84:F89"/>
    <mergeCell ref="G72:G77"/>
    <mergeCell ref="H72:H77"/>
    <mergeCell ref="I72:I77"/>
    <mergeCell ref="J72:J77"/>
    <mergeCell ref="K72:K77"/>
    <mergeCell ref="B78:C78"/>
    <mergeCell ref="A71:A82"/>
    <mergeCell ref="B71:C71"/>
    <mergeCell ref="B72:C77"/>
    <mergeCell ref="D72:D77"/>
    <mergeCell ref="E72:E77"/>
    <mergeCell ref="F72:F77"/>
    <mergeCell ref="B79:C82"/>
    <mergeCell ref="D79:D82"/>
    <mergeCell ref="E79:E82"/>
    <mergeCell ref="F79:F82"/>
    <mergeCell ref="I63:I66"/>
    <mergeCell ref="J63:J66"/>
    <mergeCell ref="G67:H67"/>
    <mergeCell ref="A69:A70"/>
    <mergeCell ref="B69:C70"/>
    <mergeCell ref="D69:H69"/>
    <mergeCell ref="B63:C66"/>
    <mergeCell ref="D63:D66"/>
    <mergeCell ref="E63:E66"/>
    <mergeCell ref="F63:F66"/>
    <mergeCell ref="G63:G66"/>
    <mergeCell ref="H63:H66"/>
    <mergeCell ref="A56:A66"/>
    <mergeCell ref="K56:K61"/>
    <mergeCell ref="B62:C62"/>
    <mergeCell ref="G51:G54"/>
    <mergeCell ref="H51:H54"/>
    <mergeCell ref="I51:I54"/>
    <mergeCell ref="J51:J54"/>
    <mergeCell ref="B55:C55"/>
    <mergeCell ref="B56:C61"/>
    <mergeCell ref="D56:D61"/>
    <mergeCell ref="E56:E61"/>
    <mergeCell ref="F56:F61"/>
    <mergeCell ref="G56:G61"/>
    <mergeCell ref="H56:H61"/>
    <mergeCell ref="I56:I61"/>
    <mergeCell ref="J56:J61"/>
    <mergeCell ref="K44:K49"/>
    <mergeCell ref="B50:C50"/>
    <mergeCell ref="A43:A54"/>
    <mergeCell ref="B43:C43"/>
    <mergeCell ref="B44:C49"/>
    <mergeCell ref="D44:D49"/>
    <mergeCell ref="E44:E49"/>
    <mergeCell ref="F44:F49"/>
    <mergeCell ref="B51:C54"/>
    <mergeCell ref="D51:D54"/>
    <mergeCell ref="E51:E54"/>
    <mergeCell ref="F51:F54"/>
    <mergeCell ref="A41:A42"/>
    <mergeCell ref="B41:C42"/>
    <mergeCell ref="D41:H41"/>
    <mergeCell ref="H28:H33"/>
    <mergeCell ref="I28:I33"/>
    <mergeCell ref="J28:J33"/>
    <mergeCell ref="A27:A38"/>
    <mergeCell ref="G44:G49"/>
    <mergeCell ref="H44:H49"/>
    <mergeCell ref="I44:I49"/>
    <mergeCell ref="J44:J49"/>
    <mergeCell ref="K28:K33"/>
    <mergeCell ref="B34:C34"/>
    <mergeCell ref="B35:C38"/>
    <mergeCell ref="D35:D38"/>
    <mergeCell ref="E35:E38"/>
    <mergeCell ref="F35:F38"/>
    <mergeCell ref="G35:G38"/>
    <mergeCell ref="H23:H26"/>
    <mergeCell ref="I23:I26"/>
    <mergeCell ref="J23:J26"/>
    <mergeCell ref="B27:C27"/>
    <mergeCell ref="B28:C33"/>
    <mergeCell ref="D28:D33"/>
    <mergeCell ref="E28:E33"/>
    <mergeCell ref="F28:F33"/>
    <mergeCell ref="G28:G33"/>
    <mergeCell ref="H35:H38"/>
    <mergeCell ref="I35:I38"/>
    <mergeCell ref="J35:J38"/>
    <mergeCell ref="I16:I21"/>
    <mergeCell ref="J16:J21"/>
    <mergeCell ref="K16:K21"/>
    <mergeCell ref="B22:C22"/>
    <mergeCell ref="B23:C26"/>
    <mergeCell ref="D23:D26"/>
    <mergeCell ref="E23:E26"/>
    <mergeCell ref="F23:F26"/>
    <mergeCell ref="G23:G26"/>
    <mergeCell ref="A13:A14"/>
    <mergeCell ref="B13:C14"/>
    <mergeCell ref="D13:H13"/>
    <mergeCell ref="B15:C15"/>
    <mergeCell ref="B16:C21"/>
    <mergeCell ref="D16:D21"/>
    <mergeCell ref="E16:E21"/>
    <mergeCell ref="F16:F21"/>
    <mergeCell ref="G16:G21"/>
    <mergeCell ref="H16:H21"/>
    <mergeCell ref="A16:A26"/>
    <mergeCell ref="B7:D7"/>
    <mergeCell ref="F7:I7"/>
    <mergeCell ref="B8:D8"/>
    <mergeCell ref="E8:F8"/>
    <mergeCell ref="G8:I8"/>
    <mergeCell ref="B9:F9"/>
    <mergeCell ref="A2:J2"/>
    <mergeCell ref="A3:J3"/>
    <mergeCell ref="E5:F5"/>
    <mergeCell ref="H5:I5"/>
    <mergeCell ref="B6:E6"/>
    <mergeCell ref="G6:I6"/>
  </mergeCells>
  <conditionalFormatting sqref="D23:H26 D35:H38 D51:H54 D63:H66">
    <cfRule type="cellIs" dxfId="10" priority="1" stopIfTrue="1" operator="equal">
      <formula>"x"</formula>
    </cfRule>
  </conditionalFormatting>
  <conditionalFormatting sqref="D79:H82 D91:H94">
    <cfRule type="cellIs" dxfId="9" priority="5" stopIfTrue="1" operator="equal">
      <formula>"x"</formula>
    </cfRule>
  </conditionalFormatting>
  <conditionalFormatting sqref="D102:H131">
    <cfRule type="cellIs" dxfId="8" priority="2" stopIfTrue="1" operator="greaterThan">
      <formula>"x"</formula>
    </cfRule>
    <cfRule type="cellIs" dxfId="7" priority="3" stopIfTrue="1" operator="equal">
      <formula>"x"</formula>
    </cfRule>
  </conditionalFormatting>
  <conditionalFormatting sqref="D126:H131">
    <cfRule type="cellIs" dxfId="6" priority="4" stopIfTrue="1" operator="equal">
      <formula>"x"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portrait" r:id="rId2"/>
  <headerFooter differentFirst="1">
    <firstHeader>&amp;C&amp;"Chulabhorn Likit Text Light๙,ตัวหนา"&amp;14&amp;KFF0000- ตัวอย่าง -</first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K119"/>
  <sheetViews>
    <sheetView view="pageBreakPreview" topLeftCell="A30" zoomScale="110" zoomScaleNormal="170" zoomScaleSheetLayoutView="110" workbookViewId="0">
      <selection activeCell="B32" sqref="B32:C33"/>
    </sheetView>
  </sheetViews>
  <sheetFormatPr defaultColWidth="9" defaultRowHeight="18"/>
  <cols>
    <col min="1" max="1" width="19.5703125" style="58" customWidth="1"/>
    <col min="2" max="2" width="8.42578125" style="58" customWidth="1"/>
    <col min="3" max="3" width="10.7109375" style="58" customWidth="1"/>
    <col min="4" max="4" width="19" style="58" customWidth="1"/>
    <col min="5" max="5" width="18.42578125" style="58" customWidth="1"/>
    <col min="6" max="6" width="17.5703125" style="58" customWidth="1"/>
    <col min="7" max="7" width="19.7109375" style="58" customWidth="1"/>
    <col min="8" max="8" width="18.42578125" style="58" customWidth="1"/>
    <col min="9" max="9" width="10.5703125" style="58" customWidth="1"/>
    <col min="10" max="10" width="10.42578125" style="58" customWidth="1"/>
    <col min="11" max="11" width="18.28515625" style="127" customWidth="1"/>
    <col min="12" max="12" width="18.28515625" style="58" customWidth="1"/>
    <col min="13" max="16384" width="9" style="58"/>
  </cols>
  <sheetData>
    <row r="2" spans="1:11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1">
      <c r="A3" s="251" t="s">
        <v>81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1">
      <c r="A4" s="128" t="s">
        <v>123</v>
      </c>
    </row>
    <row r="5" spans="1:11">
      <c r="A5" s="136" t="s">
        <v>0</v>
      </c>
      <c r="B5" s="137" t="s">
        <v>1</v>
      </c>
      <c r="C5" s="138"/>
      <c r="D5" s="137" t="s">
        <v>2</v>
      </c>
      <c r="E5" s="252"/>
      <c r="F5" s="252"/>
      <c r="G5" s="137" t="s">
        <v>3</v>
      </c>
      <c r="H5" s="252"/>
      <c r="I5" s="252"/>
    </row>
    <row r="6" spans="1:11">
      <c r="A6" s="136" t="s">
        <v>4</v>
      </c>
      <c r="B6" s="253"/>
      <c r="C6" s="253"/>
      <c r="D6" s="253"/>
      <c r="E6" s="253"/>
      <c r="F6" s="136" t="s">
        <v>5</v>
      </c>
      <c r="G6" s="247"/>
      <c r="H6" s="247"/>
      <c r="I6" s="247"/>
    </row>
    <row r="7" spans="1:11">
      <c r="A7" s="136" t="s">
        <v>6</v>
      </c>
      <c r="B7" s="247"/>
      <c r="C7" s="247"/>
      <c r="D7" s="247"/>
      <c r="E7" s="136" t="s">
        <v>7</v>
      </c>
      <c r="F7" s="247"/>
      <c r="G7" s="247"/>
      <c r="H7" s="247"/>
      <c r="I7" s="247"/>
    </row>
    <row r="8" spans="1:11">
      <c r="A8" s="136" t="s">
        <v>8</v>
      </c>
      <c r="B8" s="248"/>
      <c r="C8" s="248"/>
      <c r="D8" s="248"/>
      <c r="E8" s="249" t="s">
        <v>9</v>
      </c>
      <c r="F8" s="249"/>
      <c r="G8" s="248"/>
      <c r="H8" s="248"/>
      <c r="I8" s="248"/>
    </row>
    <row r="9" spans="1:11">
      <c r="A9" s="136" t="s">
        <v>10</v>
      </c>
      <c r="B9" s="250"/>
      <c r="C9" s="247"/>
      <c r="D9" s="247"/>
      <c r="E9" s="247"/>
      <c r="F9" s="247"/>
      <c r="G9" s="139"/>
      <c r="H9" s="139"/>
      <c r="I9" s="139"/>
    </row>
    <row r="11" spans="1:11">
      <c r="A11" s="140" t="s">
        <v>124</v>
      </c>
    </row>
    <row r="12" spans="1:11" ht="5.25" customHeight="1"/>
    <row r="13" spans="1:11" s="130" customFormat="1">
      <c r="A13" s="224" t="s">
        <v>11</v>
      </c>
      <c r="B13" s="224" t="s">
        <v>12</v>
      </c>
      <c r="C13" s="224"/>
      <c r="D13" s="225" t="s">
        <v>13</v>
      </c>
      <c r="E13" s="225"/>
      <c r="F13" s="225"/>
      <c r="G13" s="225"/>
      <c r="H13" s="225"/>
      <c r="I13" s="108" t="s">
        <v>14</v>
      </c>
      <c r="J13" s="108" t="s">
        <v>15</v>
      </c>
      <c r="K13" s="129" t="s">
        <v>133</v>
      </c>
    </row>
    <row r="14" spans="1:11" s="130" customFormat="1">
      <c r="A14" s="224"/>
      <c r="B14" s="224"/>
      <c r="C14" s="224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10" t="s">
        <v>16</v>
      </c>
      <c r="J14" s="110" t="s">
        <v>17</v>
      </c>
      <c r="K14" s="129"/>
    </row>
    <row r="15" spans="1:11">
      <c r="A15" s="66" t="s">
        <v>110</v>
      </c>
      <c r="B15" s="226" t="s">
        <v>131</v>
      </c>
      <c r="C15" s="226"/>
      <c r="D15" s="69"/>
      <c r="E15" s="69"/>
      <c r="F15" s="69"/>
      <c r="G15" s="69"/>
      <c r="H15" s="69"/>
      <c r="I15" s="69"/>
      <c r="J15" s="69"/>
    </row>
    <row r="16" spans="1:11">
      <c r="A16" s="231" t="s">
        <v>136</v>
      </c>
      <c r="B16" s="227" t="s">
        <v>137</v>
      </c>
      <c r="C16" s="228"/>
      <c r="D16" s="231" t="s">
        <v>138</v>
      </c>
      <c r="E16" s="231" t="s">
        <v>139</v>
      </c>
      <c r="F16" s="231" t="s">
        <v>140</v>
      </c>
      <c r="G16" s="234" t="s">
        <v>134</v>
      </c>
      <c r="H16" s="234" t="s">
        <v>86</v>
      </c>
      <c r="I16" s="241">
        <v>0.4</v>
      </c>
      <c r="J16" s="243">
        <f>I16*K16</f>
        <v>2</v>
      </c>
      <c r="K16" s="222">
        <f>IF(D29="x",1,IF(E29="x",2,IF(F29="x",3,IF(G29="x",4,IF(H29="x",5)))))</f>
        <v>5</v>
      </c>
    </row>
    <row r="17" spans="1:11">
      <c r="A17" s="232"/>
      <c r="B17" s="229"/>
      <c r="C17" s="230"/>
      <c r="D17" s="232"/>
      <c r="E17" s="232"/>
      <c r="F17" s="232"/>
      <c r="G17" s="235"/>
      <c r="H17" s="235"/>
      <c r="I17" s="245"/>
      <c r="J17" s="246"/>
      <c r="K17" s="222"/>
    </row>
    <row r="18" spans="1:11">
      <c r="A18" s="232"/>
      <c r="B18" s="229"/>
      <c r="C18" s="230"/>
      <c r="D18" s="232"/>
      <c r="E18" s="232"/>
      <c r="F18" s="232"/>
      <c r="G18" s="235"/>
      <c r="H18" s="235"/>
      <c r="I18" s="245"/>
      <c r="J18" s="246"/>
      <c r="K18" s="222"/>
    </row>
    <row r="19" spans="1:11">
      <c r="A19" s="232"/>
      <c r="B19" s="229"/>
      <c r="C19" s="230"/>
      <c r="D19" s="232"/>
      <c r="E19" s="232"/>
      <c r="F19" s="232"/>
      <c r="G19" s="235"/>
      <c r="H19" s="235"/>
      <c r="I19" s="245"/>
      <c r="J19" s="246"/>
      <c r="K19" s="222"/>
    </row>
    <row r="20" spans="1:11">
      <c r="A20" s="232"/>
      <c r="B20" s="229"/>
      <c r="C20" s="230"/>
      <c r="D20" s="232"/>
      <c r="E20" s="232"/>
      <c r="F20" s="232"/>
      <c r="G20" s="235"/>
      <c r="H20" s="235"/>
      <c r="I20" s="245"/>
      <c r="J20" s="246"/>
      <c r="K20" s="222"/>
    </row>
    <row r="21" spans="1:11">
      <c r="A21" s="232"/>
      <c r="B21" s="229"/>
      <c r="C21" s="230"/>
      <c r="D21" s="232"/>
      <c r="E21" s="232"/>
      <c r="F21" s="232"/>
      <c r="G21" s="235"/>
      <c r="H21" s="235"/>
      <c r="I21" s="245"/>
      <c r="J21" s="246"/>
      <c r="K21" s="222"/>
    </row>
    <row r="22" spans="1:11">
      <c r="A22" s="232"/>
      <c r="B22" s="229"/>
      <c r="C22" s="230"/>
      <c r="D22" s="232"/>
      <c r="E22" s="232"/>
      <c r="F22" s="232"/>
      <c r="G22" s="235"/>
      <c r="H22" s="235"/>
      <c r="I22" s="245"/>
      <c r="J22" s="246"/>
      <c r="K22" s="222"/>
    </row>
    <row r="23" spans="1:11">
      <c r="A23" s="232"/>
      <c r="B23" s="229"/>
      <c r="C23" s="230"/>
      <c r="D23" s="232"/>
      <c r="E23" s="232"/>
      <c r="F23" s="232"/>
      <c r="G23" s="235"/>
      <c r="H23" s="235"/>
      <c r="I23" s="245"/>
      <c r="J23" s="246"/>
      <c r="K23" s="222"/>
    </row>
    <row r="24" spans="1:11" ht="4.5" customHeight="1">
      <c r="A24" s="232"/>
      <c r="B24" s="229"/>
      <c r="C24" s="230"/>
      <c r="D24" s="232"/>
      <c r="E24" s="232"/>
      <c r="F24" s="232"/>
      <c r="G24" s="235"/>
      <c r="H24" s="235"/>
      <c r="I24" s="245"/>
      <c r="J24" s="246"/>
      <c r="K24" s="222"/>
    </row>
    <row r="25" spans="1:11" hidden="1">
      <c r="A25" s="232"/>
      <c r="B25" s="229"/>
      <c r="C25" s="230"/>
      <c r="D25" s="232"/>
      <c r="E25" s="232"/>
      <c r="F25" s="232"/>
      <c r="G25" s="235"/>
      <c r="H25" s="235"/>
      <c r="I25" s="245"/>
      <c r="J25" s="246"/>
      <c r="K25" s="222"/>
    </row>
    <row r="26" spans="1:11" hidden="1">
      <c r="A26" s="232"/>
      <c r="B26" s="229"/>
      <c r="C26" s="230"/>
      <c r="D26" s="232"/>
      <c r="E26" s="232"/>
      <c r="F26" s="232"/>
      <c r="G26" s="235"/>
      <c r="H26" s="235"/>
      <c r="I26" s="245"/>
      <c r="J26" s="246"/>
      <c r="K26" s="222"/>
    </row>
    <row r="27" spans="1:11" ht="24.75" hidden="1" customHeight="1">
      <c r="A27" s="232"/>
      <c r="B27" s="229"/>
      <c r="C27" s="230"/>
      <c r="D27" s="233"/>
      <c r="E27" s="233"/>
      <c r="F27" s="233"/>
      <c r="G27" s="236"/>
      <c r="H27" s="236"/>
      <c r="I27" s="242"/>
      <c r="J27" s="244"/>
      <c r="K27" s="222"/>
    </row>
    <row r="28" spans="1:11">
      <c r="A28" s="232"/>
      <c r="B28" s="254" t="s">
        <v>132</v>
      </c>
      <c r="C28" s="255"/>
      <c r="D28" s="70">
        <v>1</v>
      </c>
      <c r="E28" s="70">
        <v>2</v>
      </c>
      <c r="F28" s="70">
        <v>3</v>
      </c>
      <c r="G28" s="70">
        <v>4</v>
      </c>
      <c r="H28" s="70">
        <v>5</v>
      </c>
      <c r="I28" s="71"/>
      <c r="J28" s="71"/>
    </row>
    <row r="29" spans="1:11" ht="18" customHeight="1">
      <c r="A29" s="232"/>
      <c r="B29" s="256"/>
      <c r="C29" s="257"/>
      <c r="D29" s="260"/>
      <c r="E29" s="260"/>
      <c r="F29" s="260"/>
      <c r="G29" s="260"/>
      <c r="H29" s="346" t="s">
        <v>18</v>
      </c>
      <c r="I29" s="237"/>
      <c r="J29" s="237" t="s">
        <v>128</v>
      </c>
    </row>
    <row r="30" spans="1:11" ht="101.25" customHeight="1">
      <c r="A30" s="233"/>
      <c r="B30" s="258"/>
      <c r="C30" s="259"/>
      <c r="D30" s="261"/>
      <c r="E30" s="261"/>
      <c r="F30" s="261"/>
      <c r="G30" s="261"/>
      <c r="H30" s="347"/>
      <c r="I30" s="238"/>
      <c r="J30" s="238"/>
    </row>
    <row r="31" spans="1:11" ht="22.5" customHeight="1">
      <c r="A31" s="232" t="s">
        <v>115</v>
      </c>
      <c r="B31" s="239" t="s">
        <v>131</v>
      </c>
      <c r="C31" s="240"/>
      <c r="D31" s="72"/>
      <c r="E31" s="72"/>
      <c r="F31" s="72"/>
      <c r="G31" s="72"/>
      <c r="H31" s="72"/>
      <c r="I31" s="72"/>
      <c r="J31" s="72"/>
    </row>
    <row r="32" spans="1:11">
      <c r="A32" s="232"/>
      <c r="B32" s="274" t="s">
        <v>116</v>
      </c>
      <c r="C32" s="275"/>
      <c r="D32" s="231" t="s">
        <v>141</v>
      </c>
      <c r="E32" s="343" t="s">
        <v>147</v>
      </c>
      <c r="F32" s="231" t="s">
        <v>144</v>
      </c>
      <c r="G32" s="231" t="s">
        <v>146</v>
      </c>
      <c r="H32" s="231" t="s">
        <v>145</v>
      </c>
      <c r="I32" s="241">
        <v>0.4</v>
      </c>
      <c r="J32" s="243">
        <f>I32*K32</f>
        <v>2</v>
      </c>
      <c r="K32" s="131">
        <f>IF(D35="x",1,IF(E35="x",2,IF(F35="x",3,IF(G35="x",4,IF(H35="x",5)))))</f>
        <v>5</v>
      </c>
    </row>
    <row r="33" spans="1:11" ht="156.75" customHeight="1">
      <c r="A33" s="232"/>
      <c r="B33" s="287"/>
      <c r="C33" s="289"/>
      <c r="D33" s="233"/>
      <c r="E33" s="233"/>
      <c r="F33" s="233"/>
      <c r="G33" s="233"/>
      <c r="H33" s="233"/>
      <c r="I33" s="242"/>
      <c r="J33" s="244"/>
      <c r="K33" s="132"/>
    </row>
    <row r="34" spans="1:11" ht="21.75" customHeight="1">
      <c r="A34" s="232"/>
      <c r="B34" s="276" t="s">
        <v>132</v>
      </c>
      <c r="C34" s="255"/>
      <c r="D34" s="70">
        <v>1</v>
      </c>
      <c r="E34" s="70">
        <v>2</v>
      </c>
      <c r="F34" s="70">
        <v>3</v>
      </c>
      <c r="G34" s="70">
        <v>4</v>
      </c>
      <c r="H34" s="70">
        <v>5</v>
      </c>
      <c r="I34" s="71"/>
      <c r="J34" s="71"/>
    </row>
    <row r="35" spans="1:11" ht="128.25" customHeight="1">
      <c r="A35" s="232"/>
      <c r="B35" s="256"/>
      <c r="C35" s="257"/>
      <c r="D35" s="64"/>
      <c r="E35" s="64"/>
      <c r="F35" s="64"/>
      <c r="H35" s="345" t="s">
        <v>18</v>
      </c>
      <c r="I35" s="73"/>
      <c r="J35" s="73"/>
    </row>
    <row r="36" spans="1:11" ht="22.5" customHeight="1">
      <c r="A36" s="231" t="s">
        <v>129</v>
      </c>
      <c r="B36" s="272" t="s">
        <v>131</v>
      </c>
      <c r="C36" s="273"/>
      <c r="D36" s="69"/>
      <c r="E36" s="69"/>
      <c r="F36" s="69"/>
      <c r="G36" s="69"/>
      <c r="H36" s="69"/>
      <c r="I36" s="69"/>
      <c r="J36" s="69"/>
    </row>
    <row r="37" spans="1:11" ht="55.5" customHeight="1">
      <c r="A37" s="232"/>
      <c r="B37" s="274" t="s">
        <v>135</v>
      </c>
      <c r="C37" s="275"/>
      <c r="D37" s="350" t="s">
        <v>157</v>
      </c>
      <c r="E37" s="344" t="s">
        <v>148</v>
      </c>
      <c r="F37" s="344" t="s">
        <v>149</v>
      </c>
      <c r="G37" s="344" t="s">
        <v>150</v>
      </c>
      <c r="H37" s="344" t="s">
        <v>151</v>
      </c>
      <c r="I37" s="67">
        <v>0.2</v>
      </c>
      <c r="J37" s="68">
        <f>I37*K37</f>
        <v>0</v>
      </c>
      <c r="K37" s="131" t="b">
        <f>IF(D39="x",1,IF(E39="x",2,IF(F39="x",3,IF(G39="x",4,IF(H39="x",5)))))</f>
        <v>0</v>
      </c>
    </row>
    <row r="38" spans="1:11">
      <c r="A38" s="232"/>
      <c r="B38" s="276" t="s">
        <v>132</v>
      </c>
      <c r="C38" s="255"/>
      <c r="D38" s="70">
        <v>1</v>
      </c>
      <c r="E38" s="70">
        <v>2</v>
      </c>
      <c r="F38" s="70">
        <v>3</v>
      </c>
      <c r="G38" s="70">
        <v>4</v>
      </c>
      <c r="H38" s="70">
        <v>5</v>
      </c>
      <c r="I38" s="71"/>
      <c r="J38" s="71"/>
    </row>
    <row r="39" spans="1:11" ht="132" customHeight="1">
      <c r="A39" s="232"/>
      <c r="B39" s="308"/>
      <c r="C39" s="309"/>
      <c r="D39" s="64"/>
      <c r="E39" s="64"/>
      <c r="F39" s="64"/>
      <c r="G39" s="351"/>
      <c r="H39" s="65"/>
      <c r="I39" s="73"/>
      <c r="J39" s="73"/>
    </row>
    <row r="40" spans="1:11" s="130" customFormat="1" ht="23.25" customHeight="1">
      <c r="A40" s="75"/>
      <c r="B40" s="76"/>
      <c r="C40" s="76"/>
      <c r="D40" s="77"/>
      <c r="E40" s="77"/>
      <c r="F40" s="77"/>
      <c r="G40" s="78"/>
      <c r="H40" s="79"/>
      <c r="I40" s="80">
        <v>1</v>
      </c>
      <c r="J40" s="81">
        <f>J16+J32+J37</f>
        <v>4</v>
      </c>
      <c r="K40" s="129"/>
    </row>
    <row r="41" spans="1:11" s="130" customFormat="1" ht="23.25" customHeight="1">
      <c r="A41" s="59" t="s">
        <v>111</v>
      </c>
      <c r="B41" s="266" t="s">
        <v>131</v>
      </c>
      <c r="C41" s="266"/>
      <c r="D41" s="69"/>
      <c r="E41" s="69"/>
      <c r="F41" s="69"/>
      <c r="G41" s="69"/>
      <c r="H41" s="69"/>
      <c r="I41" s="69"/>
      <c r="J41" s="69"/>
      <c r="K41" s="223" t="b">
        <f>IF(D45="x",1,IF(E45="x",2,IF(F45="x",3,IF(G45="x",4,IF(H45="x",5)))))</f>
        <v>0</v>
      </c>
    </row>
    <row r="42" spans="1:11" ht="159.94999999999999" customHeight="1">
      <c r="A42" s="322"/>
      <c r="B42" s="267"/>
      <c r="C42" s="257"/>
      <c r="D42" s="270"/>
      <c r="E42" s="270"/>
      <c r="F42" s="270"/>
      <c r="G42" s="270"/>
      <c r="H42" s="270"/>
      <c r="I42" s="262">
        <v>0.35</v>
      </c>
      <c r="J42" s="264">
        <f>I42*K41</f>
        <v>0</v>
      </c>
      <c r="K42" s="223"/>
    </row>
    <row r="43" spans="1:11" ht="108" hidden="1" customHeight="1">
      <c r="A43" s="323"/>
      <c r="B43" s="268"/>
      <c r="C43" s="269"/>
      <c r="D43" s="271"/>
      <c r="E43" s="271"/>
      <c r="F43" s="271"/>
      <c r="G43" s="271"/>
      <c r="H43" s="271"/>
      <c r="I43" s="263"/>
      <c r="J43" s="265"/>
    </row>
    <row r="44" spans="1:11" ht="22.5" customHeight="1">
      <c r="A44" s="323"/>
      <c r="B44" s="254" t="s">
        <v>132</v>
      </c>
      <c r="C44" s="255"/>
      <c r="D44" s="70">
        <v>1</v>
      </c>
      <c r="E44" s="70">
        <v>2</v>
      </c>
      <c r="F44" s="70">
        <v>3</v>
      </c>
      <c r="G44" s="70">
        <v>4</v>
      </c>
      <c r="H44" s="70">
        <v>5</v>
      </c>
      <c r="I44" s="82"/>
      <c r="J44" s="82"/>
    </row>
    <row r="45" spans="1:11" ht="159.94999999999999" customHeight="1">
      <c r="A45" s="323"/>
      <c r="B45" s="330"/>
      <c r="C45" s="331"/>
      <c r="D45" s="83"/>
      <c r="E45" s="83"/>
      <c r="F45" s="83"/>
      <c r="H45" s="83"/>
      <c r="I45" s="74" t="s">
        <v>128</v>
      </c>
      <c r="J45" s="74"/>
    </row>
    <row r="46" spans="1:11" ht="22.5" customHeight="1">
      <c r="A46" s="324"/>
      <c r="B46" s="329" t="s">
        <v>131</v>
      </c>
      <c r="C46" s="329"/>
      <c r="D46" s="84"/>
      <c r="E46" s="84"/>
      <c r="F46" s="84"/>
      <c r="G46" s="84"/>
      <c r="H46" s="84"/>
      <c r="I46" s="84"/>
      <c r="J46" s="69"/>
    </row>
    <row r="47" spans="1:11" ht="159.94999999999999" customHeight="1">
      <c r="A47" s="325"/>
      <c r="B47" s="306" t="s">
        <v>114</v>
      </c>
      <c r="C47" s="307"/>
      <c r="D47" s="64"/>
      <c r="E47" s="64"/>
      <c r="F47" s="64"/>
      <c r="G47" s="64"/>
      <c r="H47" s="64"/>
      <c r="I47" s="63">
        <v>0.35</v>
      </c>
      <c r="J47" s="74">
        <f>I47*K47</f>
        <v>0</v>
      </c>
      <c r="K47" s="132" t="b">
        <f>IF(D49="x",1,IF(E49="x",2,IF(F49="x",3,IF(G49="x",4,IF(H49="x",5)))))</f>
        <v>0</v>
      </c>
    </row>
    <row r="48" spans="1:11" ht="22.5" customHeight="1">
      <c r="A48" s="325"/>
      <c r="B48" s="254" t="s">
        <v>132</v>
      </c>
      <c r="C48" s="255"/>
      <c r="D48" s="70">
        <v>1</v>
      </c>
      <c r="E48" s="70">
        <v>2</v>
      </c>
      <c r="F48" s="70">
        <v>3</v>
      </c>
      <c r="G48" s="70">
        <v>4</v>
      </c>
      <c r="H48" s="70">
        <v>5</v>
      </c>
      <c r="I48" s="82"/>
      <c r="J48" s="82"/>
    </row>
    <row r="49" spans="1:11" ht="159.94999999999999" customHeight="1">
      <c r="A49" s="325"/>
      <c r="B49" s="308"/>
      <c r="C49" s="309"/>
      <c r="D49" s="64"/>
      <c r="E49" s="64"/>
      <c r="F49" s="64"/>
      <c r="H49" s="83"/>
      <c r="I49" s="74"/>
      <c r="J49" s="74"/>
    </row>
    <row r="50" spans="1:11" ht="22.5" customHeight="1">
      <c r="A50" s="324"/>
      <c r="B50" s="226" t="s">
        <v>131</v>
      </c>
      <c r="C50" s="226"/>
      <c r="D50" s="69"/>
      <c r="E50" s="69"/>
      <c r="F50" s="69"/>
      <c r="G50" s="69"/>
      <c r="H50" s="69"/>
      <c r="I50" s="69"/>
      <c r="J50" s="69"/>
    </row>
    <row r="51" spans="1:11" ht="159.94999999999999" customHeight="1">
      <c r="A51" s="325"/>
      <c r="B51" s="306" t="s">
        <v>117</v>
      </c>
      <c r="C51" s="307"/>
      <c r="D51" s="260"/>
      <c r="E51" s="260"/>
      <c r="F51" s="260"/>
      <c r="G51" s="260"/>
      <c r="H51" s="260"/>
      <c r="I51" s="262">
        <v>0.3</v>
      </c>
      <c r="J51" s="264">
        <f>I51*K51</f>
        <v>0</v>
      </c>
      <c r="K51" s="133" t="b">
        <f>IF(D54="x",1,IF(E54="x",2,IF(F54="x",3,IF(G54="x",4,IF(H54="x",5)))))</f>
        <v>0</v>
      </c>
    </row>
    <row r="52" spans="1:11" ht="1.5" customHeight="1">
      <c r="A52" s="325"/>
      <c r="B52" s="327"/>
      <c r="C52" s="328"/>
      <c r="D52" s="261"/>
      <c r="E52" s="261"/>
      <c r="F52" s="261"/>
      <c r="G52" s="261"/>
      <c r="H52" s="261"/>
      <c r="I52" s="332"/>
      <c r="J52" s="326"/>
      <c r="K52" s="134"/>
    </row>
    <row r="53" spans="1:11" ht="22.5" customHeight="1">
      <c r="A53" s="325"/>
      <c r="B53" s="254" t="s">
        <v>132</v>
      </c>
      <c r="C53" s="255"/>
      <c r="D53" s="70">
        <v>1</v>
      </c>
      <c r="E53" s="70">
        <v>2</v>
      </c>
      <c r="F53" s="70">
        <v>3</v>
      </c>
      <c r="G53" s="70">
        <v>4</v>
      </c>
      <c r="H53" s="70">
        <v>5</v>
      </c>
      <c r="I53" s="71"/>
      <c r="J53" s="82"/>
    </row>
    <row r="54" spans="1:11" ht="159.94999999999999" customHeight="1">
      <c r="A54" s="325"/>
      <c r="B54" s="308"/>
      <c r="C54" s="309"/>
      <c r="D54" s="64"/>
      <c r="E54" s="64"/>
      <c r="F54" s="64"/>
      <c r="G54" s="83"/>
      <c r="H54" s="64"/>
      <c r="I54" s="74" t="s">
        <v>128</v>
      </c>
      <c r="J54" s="74"/>
    </row>
    <row r="55" spans="1:11">
      <c r="A55" s="85"/>
      <c r="B55" s="78"/>
      <c r="C55" s="78"/>
      <c r="D55" s="78"/>
      <c r="E55" s="78"/>
      <c r="F55" s="78"/>
      <c r="G55" s="78"/>
      <c r="H55" s="86" t="s">
        <v>118</v>
      </c>
      <c r="I55" s="87">
        <v>1</v>
      </c>
      <c r="J55" s="88">
        <f>J42+J47+J51</f>
        <v>0</v>
      </c>
    </row>
    <row r="56" spans="1:11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1">
      <c r="A57" s="89"/>
      <c r="B57" s="90"/>
      <c r="C57" s="90"/>
      <c r="D57" s="90"/>
      <c r="E57" s="90"/>
      <c r="F57" s="90"/>
      <c r="G57" s="90"/>
      <c r="H57" s="78" t="s">
        <v>126</v>
      </c>
      <c r="I57" s="87">
        <v>1</v>
      </c>
      <c r="J57" s="91">
        <f>(J40+J55)/2</f>
        <v>2</v>
      </c>
    </row>
    <row r="58" spans="1:11">
      <c r="A58" s="92" t="s">
        <v>130</v>
      </c>
      <c r="B58" s="60"/>
      <c r="C58" s="60"/>
      <c r="D58" s="60"/>
      <c r="E58" s="60"/>
      <c r="F58" s="60"/>
      <c r="G58" s="60"/>
      <c r="H58" s="60"/>
      <c r="I58" s="60"/>
      <c r="J58" s="60"/>
    </row>
    <row r="59" spans="1:11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1">
      <c r="A60" s="310" t="s">
        <v>21</v>
      </c>
      <c r="B60" s="311"/>
      <c r="C60" s="312"/>
      <c r="D60" s="319" t="s">
        <v>22</v>
      </c>
      <c r="E60" s="320"/>
      <c r="F60" s="320"/>
      <c r="G60" s="320"/>
      <c r="H60" s="321"/>
      <c r="I60" s="108"/>
      <c r="J60" s="108"/>
    </row>
    <row r="61" spans="1:11" s="130" customFormat="1">
      <c r="A61" s="313"/>
      <c r="B61" s="314"/>
      <c r="C61" s="315"/>
      <c r="D61" s="111">
        <v>1</v>
      </c>
      <c r="E61" s="111">
        <v>2</v>
      </c>
      <c r="F61" s="111">
        <v>3</v>
      </c>
      <c r="G61" s="111">
        <v>4</v>
      </c>
      <c r="H61" s="111">
        <v>5</v>
      </c>
      <c r="I61" s="112" t="s">
        <v>14</v>
      </c>
      <c r="J61" s="112" t="s">
        <v>15</v>
      </c>
      <c r="K61" s="129"/>
    </row>
    <row r="62" spans="1:11" s="130" customFormat="1">
      <c r="A62" s="316"/>
      <c r="B62" s="317"/>
      <c r="C62" s="318"/>
      <c r="D62" s="113" t="s">
        <v>23</v>
      </c>
      <c r="E62" s="113" t="s">
        <v>24</v>
      </c>
      <c r="F62" s="113" t="s">
        <v>25</v>
      </c>
      <c r="G62" s="113" t="s">
        <v>26</v>
      </c>
      <c r="H62" s="113" t="s">
        <v>27</v>
      </c>
      <c r="I62" s="110" t="s">
        <v>16</v>
      </c>
      <c r="J62" s="110" t="s">
        <v>28</v>
      </c>
      <c r="K62" s="129"/>
    </row>
    <row r="63" spans="1:11" s="130" customFormat="1">
      <c r="A63" s="281" t="s">
        <v>29</v>
      </c>
      <c r="B63" s="282"/>
      <c r="C63" s="283"/>
      <c r="D63" s="277"/>
      <c r="E63" s="277"/>
      <c r="F63" s="277"/>
      <c r="G63" s="277"/>
      <c r="H63" s="277" t="s">
        <v>18</v>
      </c>
      <c r="I63" s="279">
        <v>0.2</v>
      </c>
      <c r="J63" s="280">
        <f>I63*K64</f>
        <v>1</v>
      </c>
      <c r="K63" s="129"/>
    </row>
    <row r="64" spans="1:11" ht="18" customHeight="1">
      <c r="A64" s="284" t="s">
        <v>30</v>
      </c>
      <c r="B64" s="285"/>
      <c r="C64" s="286"/>
      <c r="D64" s="277"/>
      <c r="E64" s="277"/>
      <c r="F64" s="277"/>
      <c r="G64" s="277"/>
      <c r="H64" s="277"/>
      <c r="I64" s="279"/>
      <c r="J64" s="280"/>
      <c r="K64" s="222">
        <f>IF(D63="x",1,IF(E63="x",2,IF(F63="x",3,IF(G63="x",4,IF(H63="x",5)))))</f>
        <v>5</v>
      </c>
    </row>
    <row r="65" spans="1:11">
      <c r="A65" s="284"/>
      <c r="B65" s="285"/>
      <c r="C65" s="286"/>
      <c r="D65" s="277"/>
      <c r="E65" s="277"/>
      <c r="F65" s="277"/>
      <c r="G65" s="277"/>
      <c r="H65" s="277"/>
      <c r="I65" s="279"/>
      <c r="J65" s="280"/>
      <c r="K65" s="222"/>
    </row>
    <row r="66" spans="1:11">
      <c r="A66" s="287"/>
      <c r="B66" s="288"/>
      <c r="C66" s="289"/>
      <c r="D66" s="277"/>
      <c r="E66" s="277"/>
      <c r="F66" s="277"/>
      <c r="G66" s="277"/>
      <c r="H66" s="277"/>
      <c r="I66" s="279"/>
      <c r="J66" s="280"/>
      <c r="K66" s="222"/>
    </row>
    <row r="67" spans="1:11">
      <c r="A67" s="281" t="s">
        <v>31</v>
      </c>
      <c r="B67" s="282"/>
      <c r="C67" s="283"/>
      <c r="D67" s="277"/>
      <c r="E67" s="277"/>
      <c r="F67" s="277"/>
      <c r="G67" s="260"/>
      <c r="H67" s="260" t="s">
        <v>18</v>
      </c>
      <c r="I67" s="279">
        <v>0.2</v>
      </c>
      <c r="J67" s="280">
        <f>I67*K68</f>
        <v>1</v>
      </c>
      <c r="K67" s="222"/>
    </row>
    <row r="68" spans="1:11" ht="18" customHeight="1">
      <c r="A68" s="284" t="s">
        <v>32</v>
      </c>
      <c r="B68" s="285"/>
      <c r="C68" s="286"/>
      <c r="D68" s="277"/>
      <c r="E68" s="277"/>
      <c r="F68" s="277"/>
      <c r="G68" s="278"/>
      <c r="H68" s="278"/>
      <c r="I68" s="279"/>
      <c r="J68" s="280"/>
      <c r="K68" s="222">
        <f>IF(D67="x",1,IF(E67="x",2,IF(F67="x",3,IF(G67="x",4,IF(H67="x",5)))))</f>
        <v>5</v>
      </c>
    </row>
    <row r="69" spans="1:11">
      <c r="A69" s="287"/>
      <c r="B69" s="288"/>
      <c r="C69" s="289"/>
      <c r="D69" s="277"/>
      <c r="E69" s="277"/>
      <c r="F69" s="277"/>
      <c r="G69" s="261"/>
      <c r="H69" s="278"/>
      <c r="I69" s="279"/>
      <c r="J69" s="280"/>
      <c r="K69" s="222"/>
    </row>
    <row r="70" spans="1:11">
      <c r="A70" s="281" t="s">
        <v>33</v>
      </c>
      <c r="B70" s="282"/>
      <c r="C70" s="283"/>
      <c r="D70" s="277"/>
      <c r="E70" s="277"/>
      <c r="F70" s="277"/>
      <c r="G70" s="277"/>
      <c r="H70" s="277" t="s">
        <v>18</v>
      </c>
      <c r="I70" s="279">
        <v>0.2</v>
      </c>
      <c r="J70" s="280">
        <f>I70*K71</f>
        <v>1</v>
      </c>
      <c r="K70" s="222"/>
    </row>
    <row r="71" spans="1:11" ht="18" customHeight="1">
      <c r="A71" s="284" t="s">
        <v>34</v>
      </c>
      <c r="B71" s="285"/>
      <c r="C71" s="286"/>
      <c r="D71" s="277"/>
      <c r="E71" s="277"/>
      <c r="F71" s="277"/>
      <c r="G71" s="277"/>
      <c r="H71" s="277"/>
      <c r="I71" s="279"/>
      <c r="J71" s="280"/>
      <c r="K71" s="222">
        <f>IF(D70="x",1,IF(E70="x",2,IF(F70="x",3,IF(G70="x",4,IF(H70="x",5)))))</f>
        <v>5</v>
      </c>
    </row>
    <row r="72" spans="1:11">
      <c r="A72" s="287"/>
      <c r="B72" s="288"/>
      <c r="C72" s="289"/>
      <c r="D72" s="277"/>
      <c r="E72" s="277"/>
      <c r="F72" s="277"/>
      <c r="G72" s="277"/>
      <c r="H72" s="277"/>
      <c r="I72" s="279"/>
      <c r="J72" s="280"/>
      <c r="K72" s="222"/>
    </row>
    <row r="73" spans="1:11">
      <c r="A73" s="336" t="s">
        <v>35</v>
      </c>
      <c r="B73" s="337"/>
      <c r="C73" s="338"/>
      <c r="D73" s="277"/>
      <c r="E73" s="277"/>
      <c r="F73" s="277"/>
      <c r="G73" s="277"/>
      <c r="H73" s="277" t="s">
        <v>18</v>
      </c>
      <c r="I73" s="279">
        <v>0.2</v>
      </c>
      <c r="J73" s="280">
        <f>I73*K74</f>
        <v>1</v>
      </c>
      <c r="K73" s="222"/>
    </row>
    <row r="74" spans="1:11" ht="18" customHeight="1">
      <c r="A74" s="284" t="s">
        <v>78</v>
      </c>
      <c r="B74" s="285"/>
      <c r="C74" s="286"/>
      <c r="D74" s="277"/>
      <c r="E74" s="277"/>
      <c r="F74" s="277"/>
      <c r="G74" s="277"/>
      <c r="H74" s="277"/>
      <c r="I74" s="279"/>
      <c r="J74" s="280"/>
      <c r="K74" s="222">
        <f>IF(D73="x",1,IF(E73="x",2,IF(F73="x",3,IF(G73="x",4,IF(H73="x",5)))))</f>
        <v>5</v>
      </c>
    </row>
    <row r="75" spans="1:11">
      <c r="A75" s="287"/>
      <c r="B75" s="288"/>
      <c r="C75" s="289"/>
      <c r="D75" s="277"/>
      <c r="E75" s="277"/>
      <c r="F75" s="277"/>
      <c r="G75" s="277"/>
      <c r="H75" s="277"/>
      <c r="I75" s="279"/>
      <c r="J75" s="280"/>
      <c r="K75" s="222"/>
    </row>
    <row r="76" spans="1:11">
      <c r="A76" s="281" t="s">
        <v>36</v>
      </c>
      <c r="B76" s="282"/>
      <c r="C76" s="283"/>
      <c r="D76" s="277"/>
      <c r="E76" s="277"/>
      <c r="F76" s="277"/>
      <c r="G76" s="277" t="s">
        <v>18</v>
      </c>
      <c r="H76" s="277"/>
      <c r="I76" s="279">
        <v>0.2</v>
      </c>
      <c r="J76" s="280">
        <f>I76*K77</f>
        <v>0.8</v>
      </c>
      <c r="K76" s="222"/>
    </row>
    <row r="77" spans="1:11" ht="18" customHeight="1">
      <c r="A77" s="284" t="s">
        <v>37</v>
      </c>
      <c r="B77" s="285"/>
      <c r="C77" s="286"/>
      <c r="D77" s="277"/>
      <c r="E77" s="277"/>
      <c r="F77" s="277"/>
      <c r="G77" s="277"/>
      <c r="H77" s="277"/>
      <c r="I77" s="279"/>
      <c r="J77" s="280"/>
      <c r="K77" s="222">
        <f>IF(D76="x",1,IF(E76="x",2,IF(F76="x",3,IF(G76="x",4,IF(H76="x",5)))))</f>
        <v>4</v>
      </c>
    </row>
    <row r="78" spans="1:11" ht="15.75" customHeight="1">
      <c r="A78" s="287"/>
      <c r="B78" s="288"/>
      <c r="C78" s="289"/>
      <c r="D78" s="260"/>
      <c r="E78" s="260"/>
      <c r="F78" s="260"/>
      <c r="G78" s="260"/>
      <c r="H78" s="260"/>
      <c r="I78" s="294"/>
      <c r="J78" s="295"/>
      <c r="K78" s="222"/>
    </row>
    <row r="79" spans="1:11">
      <c r="A79" s="93"/>
      <c r="B79" s="94"/>
      <c r="C79" s="94"/>
      <c r="D79" s="94"/>
      <c r="E79" s="94"/>
      <c r="F79" s="94"/>
      <c r="G79" s="94"/>
      <c r="H79" s="95" t="s">
        <v>127</v>
      </c>
      <c r="I79" s="96">
        <f>SUM(I63:I78)</f>
        <v>1</v>
      </c>
      <c r="J79" s="97">
        <f>J63+J67+J70+J73+J76</f>
        <v>4.8</v>
      </c>
      <c r="K79" s="222"/>
    </row>
    <row r="80" spans="1:11" ht="6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1">
      <c r="A81" s="114" t="s">
        <v>39</v>
      </c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1" ht="4.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11">
      <c r="A83" s="290" t="s">
        <v>40</v>
      </c>
      <c r="B83" s="291"/>
      <c r="C83" s="291"/>
      <c r="D83" s="292"/>
      <c r="E83" s="293" t="s">
        <v>41</v>
      </c>
      <c r="F83" s="293"/>
      <c r="G83" s="290" t="s">
        <v>14</v>
      </c>
      <c r="H83" s="292"/>
      <c r="I83" s="293" t="s">
        <v>42</v>
      </c>
      <c r="J83" s="293"/>
    </row>
    <row r="84" spans="1:11" s="128" customFormat="1">
      <c r="A84" s="299" t="s">
        <v>43</v>
      </c>
      <c r="B84" s="300"/>
      <c r="C84" s="300"/>
      <c r="D84" s="301"/>
      <c r="E84" s="302">
        <f>J57*100/5</f>
        <v>40</v>
      </c>
      <c r="F84" s="302"/>
      <c r="G84" s="303">
        <v>0.8</v>
      </c>
      <c r="H84" s="304"/>
      <c r="I84" s="302">
        <f>E84*G84</f>
        <v>32</v>
      </c>
      <c r="J84" s="302"/>
      <c r="K84" s="135"/>
    </row>
    <row r="85" spans="1:11">
      <c r="A85" s="299" t="s">
        <v>44</v>
      </c>
      <c r="B85" s="300"/>
      <c r="C85" s="300"/>
      <c r="D85" s="301"/>
      <c r="E85" s="305">
        <f>J79*100/5</f>
        <v>96</v>
      </c>
      <c r="F85" s="305"/>
      <c r="G85" s="303">
        <v>0.2</v>
      </c>
      <c r="H85" s="304"/>
      <c r="I85" s="305">
        <f>E85*G85</f>
        <v>19.200000000000003</v>
      </c>
      <c r="J85" s="305"/>
    </row>
    <row r="86" spans="1:11">
      <c r="A86" s="116"/>
      <c r="B86" s="117"/>
      <c r="C86" s="117"/>
      <c r="D86" s="117"/>
      <c r="E86" s="117"/>
      <c r="F86" s="118" t="s">
        <v>125</v>
      </c>
      <c r="G86" s="340">
        <f>SUM(G84:H85)</f>
        <v>1</v>
      </c>
      <c r="H86" s="341"/>
      <c r="I86" s="342">
        <f>SUM(I84:J85)</f>
        <v>51.2</v>
      </c>
      <c r="J86" s="293"/>
    </row>
    <row r="87" spans="1:11" ht="6.7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</row>
    <row r="88" spans="1:11">
      <c r="A88" s="115"/>
      <c r="B88" s="119" t="s">
        <v>45</v>
      </c>
      <c r="C88" s="115"/>
      <c r="D88" s="115"/>
      <c r="E88" s="115"/>
      <c r="F88" s="115"/>
      <c r="G88" s="115"/>
      <c r="H88" s="115"/>
      <c r="I88" s="115"/>
      <c r="J88" s="115"/>
    </row>
    <row r="89" spans="1:11">
      <c r="A89" s="115"/>
      <c r="B89" s="120"/>
      <c r="C89" s="121"/>
      <c r="D89" s="121"/>
      <c r="E89" s="121"/>
      <c r="F89" s="122"/>
      <c r="G89" s="115"/>
      <c r="H89" s="115"/>
      <c r="I89" s="115"/>
      <c r="J89" s="115"/>
    </row>
    <row r="90" spans="1:11" ht="22.5">
      <c r="A90" s="115"/>
      <c r="B90" s="62" t="str">
        <f xml:space="preserve"> IF(I86&lt;65,"o",IF(I86&lt;75,"o",IF(I86&lt;85,"o",IF(I86&lt;95,"o","þ"))))</f>
        <v>o</v>
      </c>
      <c r="C90" s="115" t="s">
        <v>46</v>
      </c>
      <c r="D90" s="115"/>
      <c r="E90" s="115" t="s">
        <v>16</v>
      </c>
      <c r="F90" s="123" t="s">
        <v>47</v>
      </c>
      <c r="G90" s="115"/>
      <c r="H90" s="115"/>
      <c r="I90" s="115"/>
      <c r="J90" s="115"/>
    </row>
    <row r="91" spans="1:11" ht="22.5">
      <c r="A91" s="115"/>
      <c r="B91" s="62" t="str">
        <f xml:space="preserve"> IF(I86&lt;65,"o",IF(I86&lt;75,"o",IF(I86&lt;85,"o",IF(I86&lt;95,"þ","o"))))</f>
        <v>o</v>
      </c>
      <c r="C91" s="115" t="s">
        <v>48</v>
      </c>
      <c r="D91" s="115"/>
      <c r="E91" s="115" t="s">
        <v>16</v>
      </c>
      <c r="F91" s="123" t="s">
        <v>49</v>
      </c>
      <c r="G91" s="115"/>
      <c r="H91" s="115"/>
      <c r="I91" s="115"/>
      <c r="J91" s="115"/>
    </row>
    <row r="92" spans="1:11" ht="22.5">
      <c r="A92" s="115"/>
      <c r="B92" s="62" t="str">
        <f xml:space="preserve"> IF(I86&lt;65,"o",IF(I86&lt;75,"o",IF(I86&lt;85,"þ",IF(I86&lt;95,"o","o"))))</f>
        <v>o</v>
      </c>
      <c r="C92" s="115" t="s">
        <v>50</v>
      </c>
      <c r="D92" s="115"/>
      <c r="E92" s="115" t="s">
        <v>16</v>
      </c>
      <c r="F92" s="123" t="s">
        <v>51</v>
      </c>
      <c r="G92" s="115"/>
      <c r="H92" s="115"/>
      <c r="I92" s="115"/>
      <c r="J92" s="115"/>
    </row>
    <row r="93" spans="1:11" ht="26.25" customHeight="1">
      <c r="A93" s="115"/>
      <c r="B93" s="62" t="str">
        <f xml:space="preserve"> IF(I86&lt;65,"o",IF(I86&lt;75,"þ",IF(I86&lt;85,"o",IF(I86&lt;95,"o","o"))))</f>
        <v>o</v>
      </c>
      <c r="C93" s="115" t="s">
        <v>52</v>
      </c>
      <c r="D93" s="115"/>
      <c r="E93" s="115" t="s">
        <v>16</v>
      </c>
      <c r="F93" s="123" t="s">
        <v>53</v>
      </c>
      <c r="G93" s="115"/>
      <c r="H93" s="115"/>
      <c r="I93" s="115"/>
      <c r="J93" s="115"/>
    </row>
    <row r="94" spans="1:11" ht="22.5">
      <c r="A94" s="115"/>
      <c r="B94" s="62" t="str">
        <f xml:space="preserve"> IF(I86&lt;65,"þ",IF(I86&lt;75,"o",IF(I86&lt;85,"o",IF(I86&lt;95,"o","o"))))</f>
        <v>þ</v>
      </c>
      <c r="C94" s="115" t="s">
        <v>54</v>
      </c>
      <c r="D94" s="115"/>
      <c r="E94" s="115" t="s">
        <v>16</v>
      </c>
      <c r="F94" s="123" t="s">
        <v>55</v>
      </c>
      <c r="G94" s="115"/>
      <c r="H94" s="115"/>
      <c r="I94" s="115"/>
      <c r="J94" s="115"/>
    </row>
    <row r="95" spans="1:11">
      <c r="A95" s="115"/>
      <c r="B95" s="124"/>
      <c r="C95" s="125"/>
      <c r="D95" s="125"/>
      <c r="E95" s="125"/>
      <c r="F95" s="126"/>
      <c r="G95" s="115"/>
      <c r="H95" s="115"/>
      <c r="I95" s="115"/>
      <c r="J95" s="115"/>
    </row>
    <row r="96" spans="1:11" ht="8.2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</row>
    <row r="97" spans="1:10">
      <c r="A97" s="98" t="s">
        <v>56</v>
      </c>
      <c r="B97" s="60"/>
      <c r="C97" s="60"/>
      <c r="D97" s="60"/>
      <c r="E97" s="60"/>
      <c r="F97" s="60"/>
      <c r="G97" s="60"/>
      <c r="H97" s="60"/>
      <c r="I97" s="60"/>
      <c r="J97" s="60"/>
    </row>
    <row r="98" spans="1:10">
      <c r="A98" s="335"/>
      <c r="B98" s="335"/>
      <c r="C98" s="335"/>
      <c r="D98" s="335"/>
      <c r="E98" s="335"/>
      <c r="F98" s="335"/>
      <c r="G98" s="335"/>
      <c r="H98" s="335"/>
      <c r="I98" s="335"/>
      <c r="J98" s="60"/>
    </row>
    <row r="99" spans="1:10">
      <c r="A99" s="296"/>
      <c r="B99" s="296"/>
      <c r="C99" s="296"/>
      <c r="D99" s="296"/>
      <c r="E99" s="296"/>
      <c r="F99" s="296"/>
      <c r="G99" s="296"/>
      <c r="H99" s="296"/>
      <c r="I99" s="296"/>
      <c r="J99" s="60"/>
    </row>
    <row r="100" spans="1:10">
      <c r="A100" s="296"/>
      <c r="B100" s="296"/>
      <c r="C100" s="296"/>
      <c r="D100" s="296"/>
      <c r="E100" s="296"/>
      <c r="F100" s="296"/>
      <c r="G100" s="296"/>
      <c r="H100" s="296"/>
      <c r="I100" s="296"/>
      <c r="J100" s="60"/>
    </row>
    <row r="101" spans="1:10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>
      <c r="A102" s="98" t="s">
        <v>57</v>
      </c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>
      <c r="A103" s="99" t="s">
        <v>58</v>
      </c>
      <c r="B103" s="100"/>
      <c r="C103" s="100"/>
      <c r="D103" s="100"/>
      <c r="E103" s="100"/>
      <c r="F103" s="99" t="s">
        <v>59</v>
      </c>
      <c r="G103" s="100"/>
      <c r="H103" s="100"/>
      <c r="I103" s="100"/>
      <c r="J103" s="101"/>
    </row>
    <row r="104" spans="1:10">
      <c r="A104" s="105" t="s">
        <v>119</v>
      </c>
      <c r="B104" s="60"/>
      <c r="C104" s="297"/>
      <c r="D104" s="297"/>
      <c r="E104" s="298"/>
      <c r="F104" s="105" t="s">
        <v>120</v>
      </c>
      <c r="G104" s="60"/>
      <c r="H104" s="60"/>
      <c r="I104" s="60"/>
      <c r="J104" s="61"/>
    </row>
    <row r="105" spans="1:10" ht="30" customHeight="1">
      <c r="A105" s="105"/>
      <c r="B105" s="144"/>
      <c r="C105" s="141"/>
      <c r="D105" s="141"/>
      <c r="E105" s="143"/>
      <c r="F105" s="105"/>
      <c r="G105" s="144"/>
      <c r="H105" s="144"/>
      <c r="I105" s="144"/>
      <c r="J105" s="61"/>
    </row>
    <row r="106" spans="1:10">
      <c r="A106" s="106" t="s">
        <v>60</v>
      </c>
      <c r="B106" s="297"/>
      <c r="C106" s="297"/>
      <c r="D106" s="297"/>
      <c r="E106" s="60"/>
      <c r="F106" s="106" t="s">
        <v>60</v>
      </c>
      <c r="G106" s="297"/>
      <c r="H106" s="297"/>
      <c r="I106" s="297"/>
      <c r="J106" s="61"/>
    </row>
    <row r="107" spans="1:10">
      <c r="A107" s="106" t="s">
        <v>5</v>
      </c>
      <c r="B107" s="334"/>
      <c r="C107" s="334"/>
      <c r="D107" s="334"/>
      <c r="E107" s="60"/>
      <c r="F107" s="106" t="s">
        <v>5</v>
      </c>
      <c r="G107" s="334"/>
      <c r="H107" s="334"/>
      <c r="I107" s="334"/>
      <c r="J107" s="61"/>
    </row>
    <row r="108" spans="1:10">
      <c r="A108" s="106" t="s">
        <v>61</v>
      </c>
      <c r="B108" s="334"/>
      <c r="C108" s="334"/>
      <c r="D108" s="334"/>
      <c r="E108" s="60"/>
      <c r="F108" s="106" t="s">
        <v>61</v>
      </c>
      <c r="G108" s="339"/>
      <c r="H108" s="339"/>
      <c r="I108" s="339"/>
      <c r="J108" s="61"/>
    </row>
    <row r="109" spans="1:10">
      <c r="A109" s="102"/>
      <c r="B109" s="103"/>
      <c r="C109" s="103"/>
      <c r="D109" s="103"/>
      <c r="E109" s="103"/>
      <c r="F109" s="102"/>
      <c r="G109" s="103"/>
      <c r="H109" s="103"/>
      <c r="I109" s="103"/>
      <c r="J109" s="104"/>
    </row>
    <row r="110" spans="1:10">
      <c r="A110" s="60"/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>
      <c r="A111" s="98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>
      <c r="A112" s="99" t="s">
        <v>63</v>
      </c>
      <c r="B112" s="100"/>
      <c r="C112" s="100"/>
      <c r="D112" s="100"/>
      <c r="E112" s="100"/>
      <c r="F112" s="99" t="s">
        <v>64</v>
      </c>
      <c r="G112" s="100"/>
      <c r="H112" s="100"/>
      <c r="I112" s="100"/>
      <c r="J112" s="101"/>
    </row>
    <row r="113" spans="1:10">
      <c r="A113" s="105" t="s">
        <v>121</v>
      </c>
      <c r="B113" s="60"/>
      <c r="C113" s="60"/>
      <c r="D113" s="60"/>
      <c r="E113" s="60"/>
      <c r="F113" s="105" t="s">
        <v>121</v>
      </c>
      <c r="G113" s="60"/>
      <c r="H113" s="60"/>
      <c r="I113" s="60"/>
      <c r="J113" s="61"/>
    </row>
    <row r="114" spans="1:10">
      <c r="A114" s="105" t="s">
        <v>122</v>
      </c>
      <c r="B114" s="60"/>
      <c r="C114" s="60"/>
      <c r="D114" s="60"/>
      <c r="E114" s="60"/>
      <c r="F114" s="105" t="s">
        <v>122</v>
      </c>
      <c r="G114" s="60"/>
      <c r="H114" s="60"/>
      <c r="I114" s="60"/>
      <c r="J114" s="61"/>
    </row>
    <row r="115" spans="1:10">
      <c r="A115" s="107"/>
      <c r="B115" s="335"/>
      <c r="C115" s="335"/>
      <c r="D115" s="335"/>
      <c r="E115" s="60"/>
      <c r="F115" s="107"/>
      <c r="G115" s="335"/>
      <c r="H115" s="335"/>
      <c r="I115" s="335"/>
      <c r="J115" s="61"/>
    </row>
    <row r="116" spans="1:10">
      <c r="A116" s="107"/>
      <c r="B116" s="296"/>
      <c r="C116" s="296"/>
      <c r="D116" s="296"/>
      <c r="E116" s="60"/>
      <c r="F116" s="107"/>
      <c r="G116" s="296"/>
      <c r="H116" s="296"/>
      <c r="I116" s="296"/>
      <c r="J116" s="61"/>
    </row>
    <row r="117" spans="1:10">
      <c r="A117" s="106" t="s">
        <v>60</v>
      </c>
      <c r="B117" s="297"/>
      <c r="C117" s="297"/>
      <c r="D117" s="297"/>
      <c r="E117" s="60"/>
      <c r="F117" s="106" t="s">
        <v>60</v>
      </c>
      <c r="G117" s="334"/>
      <c r="H117" s="334"/>
      <c r="I117" s="334"/>
      <c r="J117" s="61"/>
    </row>
    <row r="118" spans="1:10">
      <c r="A118" s="106" t="s">
        <v>5</v>
      </c>
      <c r="B118" s="334"/>
      <c r="C118" s="334"/>
      <c r="D118" s="334"/>
      <c r="E118" s="60"/>
      <c r="F118" s="106" t="s">
        <v>5</v>
      </c>
      <c r="G118" s="334"/>
      <c r="H118" s="334"/>
      <c r="I118" s="334"/>
      <c r="J118" s="61"/>
    </row>
    <row r="119" spans="1:10">
      <c r="A119" s="142" t="s">
        <v>61</v>
      </c>
      <c r="B119" s="333"/>
      <c r="C119" s="333"/>
      <c r="D119" s="333"/>
      <c r="E119" s="103"/>
      <c r="F119" s="142" t="s">
        <v>61</v>
      </c>
      <c r="G119" s="333"/>
      <c r="H119" s="333"/>
      <c r="I119" s="333"/>
      <c r="J119" s="104"/>
    </row>
  </sheetData>
  <sheetProtection algorithmName="SHA-512" hashValue="EuWsyJJhtx3cYsaeY7EysOZspICEmPTwxd7CAI/LjwWmkGHYdS5qEFaEMlw/QPWMkL4RpT72tpkYxH3IYXfRUA==" saltValue="m9iUqJxhi5YrvWkHNWNhYw==" spinCount="100000" sheet="1" objects="1" scenarios="1"/>
  <customSheetViews>
    <customSheetView guid="{003694CA-CC33-4018-97C0-E3DC976B6FF9}" scale="115" showPageBreaks="1" printArea="1" view="pageBreakPreview">
      <selection sqref="A1:J11"/>
      <rowBreaks count="2" manualBreakCount="2">
        <brk id="40" max="16383" man="1"/>
        <brk id="79" max="9" man="1"/>
      </rowBreaks>
      <pageMargins left="0.27559055118110237" right="0.23622047244094491" top="0.74803149606299213" bottom="0.74803149606299213" header="0.31496062992125984" footer="0.31496062992125984"/>
      <printOptions horizontalCentered="1"/>
      <pageSetup paperSize="9" scale="70" orientation="portrait" horizontalDpi="0" verticalDpi="0" r:id="rId1"/>
    </customSheetView>
  </customSheetViews>
  <mergeCells count="168">
    <mergeCell ref="G119:I119"/>
    <mergeCell ref="G118:I118"/>
    <mergeCell ref="G117:I117"/>
    <mergeCell ref="G116:I116"/>
    <mergeCell ref="G115:I115"/>
    <mergeCell ref="A77:C78"/>
    <mergeCell ref="A76:C76"/>
    <mergeCell ref="A74:C75"/>
    <mergeCell ref="A73:C73"/>
    <mergeCell ref="B118:D118"/>
    <mergeCell ref="B119:D119"/>
    <mergeCell ref="B115:D115"/>
    <mergeCell ref="B116:D116"/>
    <mergeCell ref="B117:D117"/>
    <mergeCell ref="B106:D106"/>
    <mergeCell ref="G106:I106"/>
    <mergeCell ref="B107:D107"/>
    <mergeCell ref="G107:I107"/>
    <mergeCell ref="B108:D108"/>
    <mergeCell ref="G108:I108"/>
    <mergeCell ref="G86:H86"/>
    <mergeCell ref="I86:J86"/>
    <mergeCell ref="A98:I98"/>
    <mergeCell ref="A99:I99"/>
    <mergeCell ref="J51:J52"/>
    <mergeCell ref="B51:C52"/>
    <mergeCell ref="B46:C46"/>
    <mergeCell ref="B53:C53"/>
    <mergeCell ref="B45:C45"/>
    <mergeCell ref="H51:H52"/>
    <mergeCell ref="I51:I52"/>
    <mergeCell ref="B48:C48"/>
    <mergeCell ref="B50:C50"/>
    <mergeCell ref="F51:F52"/>
    <mergeCell ref="A68:C69"/>
    <mergeCell ref="A67:C67"/>
    <mergeCell ref="A64:C66"/>
    <mergeCell ref="A63:C63"/>
    <mergeCell ref="B32:C33"/>
    <mergeCell ref="D32:D33"/>
    <mergeCell ref="E32:E33"/>
    <mergeCell ref="D51:D52"/>
    <mergeCell ref="E51:E52"/>
    <mergeCell ref="B47:C47"/>
    <mergeCell ref="A31:A35"/>
    <mergeCell ref="B39:C39"/>
    <mergeCell ref="A36:A39"/>
    <mergeCell ref="A60:C62"/>
    <mergeCell ref="D60:H60"/>
    <mergeCell ref="G42:G43"/>
    <mergeCell ref="H42:H43"/>
    <mergeCell ref="A42:A45"/>
    <mergeCell ref="A46:A49"/>
    <mergeCell ref="G51:G52"/>
    <mergeCell ref="B54:C54"/>
    <mergeCell ref="A50:A54"/>
    <mergeCell ref="B49:C49"/>
    <mergeCell ref="A100:I100"/>
    <mergeCell ref="C104:E104"/>
    <mergeCell ref="A84:D84"/>
    <mergeCell ref="E84:F84"/>
    <mergeCell ref="G84:H84"/>
    <mergeCell ref="I84:J84"/>
    <mergeCell ref="A85:D85"/>
    <mergeCell ref="E85:F85"/>
    <mergeCell ref="G85:H85"/>
    <mergeCell ref="I85:J85"/>
    <mergeCell ref="A83:D83"/>
    <mergeCell ref="E83:F83"/>
    <mergeCell ref="G83:H83"/>
    <mergeCell ref="I83:J83"/>
    <mergeCell ref="I73:I75"/>
    <mergeCell ref="J73:J75"/>
    <mergeCell ref="D76:D78"/>
    <mergeCell ref="E76:E78"/>
    <mergeCell ref="F76:F78"/>
    <mergeCell ref="G76:G78"/>
    <mergeCell ref="H76:H78"/>
    <mergeCell ref="D73:D75"/>
    <mergeCell ref="E73:E75"/>
    <mergeCell ref="F73:F75"/>
    <mergeCell ref="G73:G75"/>
    <mergeCell ref="H73:H75"/>
    <mergeCell ref="I76:I78"/>
    <mergeCell ref="J76:J78"/>
    <mergeCell ref="A70:C70"/>
    <mergeCell ref="D70:D72"/>
    <mergeCell ref="E70:E72"/>
    <mergeCell ref="F70:F72"/>
    <mergeCell ref="G70:G72"/>
    <mergeCell ref="H70:H72"/>
    <mergeCell ref="I70:I72"/>
    <mergeCell ref="J70:J72"/>
    <mergeCell ref="A71:C72"/>
    <mergeCell ref="K64:K67"/>
    <mergeCell ref="D67:D69"/>
    <mergeCell ref="E67:E69"/>
    <mergeCell ref="F67:F69"/>
    <mergeCell ref="G67:G69"/>
    <mergeCell ref="H67:H69"/>
    <mergeCell ref="D63:D66"/>
    <mergeCell ref="E63:E66"/>
    <mergeCell ref="F63:F66"/>
    <mergeCell ref="G63:G66"/>
    <mergeCell ref="H63:H66"/>
    <mergeCell ref="I67:I69"/>
    <mergeCell ref="J67:J69"/>
    <mergeCell ref="K68:K70"/>
    <mergeCell ref="I63:I66"/>
    <mergeCell ref="J63:J66"/>
    <mergeCell ref="B28:C28"/>
    <mergeCell ref="B29:C30"/>
    <mergeCell ref="D29:D30"/>
    <mergeCell ref="E29:E30"/>
    <mergeCell ref="F29:F30"/>
    <mergeCell ref="G29:G30"/>
    <mergeCell ref="I42:I43"/>
    <mergeCell ref="J42:J43"/>
    <mergeCell ref="B44:C44"/>
    <mergeCell ref="B41:C41"/>
    <mergeCell ref="B42:C43"/>
    <mergeCell ref="D42:D43"/>
    <mergeCell ref="E42:E43"/>
    <mergeCell ref="F42:F43"/>
    <mergeCell ref="H32:H33"/>
    <mergeCell ref="B35:C35"/>
    <mergeCell ref="B36:C36"/>
    <mergeCell ref="B37:C37"/>
    <mergeCell ref="B34:C34"/>
    <mergeCell ref="F32:F33"/>
    <mergeCell ref="G32:G33"/>
    <mergeCell ref="B38:C38"/>
    <mergeCell ref="B7:D7"/>
    <mergeCell ref="F7:I7"/>
    <mergeCell ref="B8:D8"/>
    <mergeCell ref="E8:F8"/>
    <mergeCell ref="G8:I8"/>
    <mergeCell ref="B9:F9"/>
    <mergeCell ref="A2:J2"/>
    <mergeCell ref="A3:J3"/>
    <mergeCell ref="E5:F5"/>
    <mergeCell ref="H5:I5"/>
    <mergeCell ref="B6:E6"/>
    <mergeCell ref="G6:I6"/>
    <mergeCell ref="K77:K79"/>
    <mergeCell ref="K74:K76"/>
    <mergeCell ref="K71:K73"/>
    <mergeCell ref="K41:K42"/>
    <mergeCell ref="K16:K27"/>
    <mergeCell ref="A13:A14"/>
    <mergeCell ref="B13:C14"/>
    <mergeCell ref="D13:H13"/>
    <mergeCell ref="B15:C15"/>
    <mergeCell ref="B16:C27"/>
    <mergeCell ref="D16:D27"/>
    <mergeCell ref="E16:E27"/>
    <mergeCell ref="F16:F27"/>
    <mergeCell ref="G16:G27"/>
    <mergeCell ref="H16:H27"/>
    <mergeCell ref="A16:A30"/>
    <mergeCell ref="H29:H30"/>
    <mergeCell ref="I29:I30"/>
    <mergeCell ref="J29:J30"/>
    <mergeCell ref="B31:C31"/>
    <mergeCell ref="I32:I33"/>
    <mergeCell ref="J32:J33"/>
    <mergeCell ref="I16:I27"/>
    <mergeCell ref="J16:J27"/>
  </mergeCells>
  <conditionalFormatting sqref="D29:H30 D35:F35 D39:F39 H39">
    <cfRule type="cellIs" dxfId="5" priority="6" stopIfTrue="1" operator="equal">
      <formula>"x"</formula>
    </cfRule>
  </conditionalFormatting>
  <conditionalFormatting sqref="D63:H78">
    <cfRule type="cellIs" dxfId="4" priority="2" stopIfTrue="1" operator="equal">
      <formula>"x"</formula>
    </cfRule>
    <cfRule type="cellIs" dxfId="3" priority="3" stopIfTrue="1" operator="greaterThan">
      <formula>"x"</formula>
    </cfRule>
    <cfRule type="cellIs" dxfId="2" priority="4" stopIfTrue="1" operator="equal">
      <formula>"x"</formula>
    </cfRule>
  </conditionalFormatting>
  <conditionalFormatting sqref="D76:H78">
    <cfRule type="cellIs" dxfId="1" priority="5" stopIfTrue="1" operator="equal">
      <formula>"x"</formula>
    </cfRule>
  </conditionalFormatting>
  <conditionalFormatting sqref="H35">
    <cfRule type="cellIs" dxfId="0" priority="1" stopIfTrue="1" operator="equal">
      <formula>"x"</formula>
    </cfRule>
  </conditionalFormatting>
  <printOptions horizontalCentered="1"/>
  <pageMargins left="0.25" right="0.25" top="0.75" bottom="0.75" header="0.3" footer="0.3"/>
  <pageSetup paperSize="9" scale="64" fitToHeight="0" orientation="portrait" r:id="rId2"/>
  <rowBreaks count="2" manualBreakCount="2">
    <brk id="40" max="16383" man="1"/>
    <brk id="57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ตัวอย่าง</vt:lpstr>
      <vt:lpstr>แบบประเมิน</vt:lpstr>
      <vt:lpstr>แบบประเมิน!Print_Area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cp:lastPrinted>2024-02-20T06:45:24Z</cp:lastPrinted>
  <dcterms:created xsi:type="dcterms:W3CDTF">2022-02-25T08:37:25Z</dcterms:created>
  <dcterms:modified xsi:type="dcterms:W3CDTF">2024-02-20T06:55:07Z</dcterms:modified>
  <cp:contentStatus/>
</cp:coreProperties>
</file>