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 activeTab="3"/>
  </bookViews>
  <sheets>
    <sheet name="เงินทุนหมุนเวียน" sheetId="2" r:id="rId1"/>
    <sheet name="เงินอุดหนุน" sheetId="3" r:id="rId2"/>
    <sheet name="สัมมาชีพ" sheetId="4" r:id="rId3"/>
    <sheet name="รายละเอียดสัมมาชีพฯ" sheetId="1" r:id="rId4"/>
    <sheet name="ที่ไม่อยู่ในพื้นที่สัมมาชีพ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81" i="2" l="1"/>
  <c r="F50" i="5"/>
  <c r="F81" i="5"/>
  <c r="E81" i="4"/>
  <c r="E81" i="5" l="1"/>
  <c r="K80" i="5"/>
  <c r="J80" i="5"/>
  <c r="I80" i="5"/>
  <c r="F80" i="5"/>
  <c r="J79" i="5"/>
  <c r="K79" i="5" s="1"/>
  <c r="I79" i="5"/>
  <c r="F79" i="5"/>
  <c r="K78" i="5"/>
  <c r="J78" i="5"/>
  <c r="I78" i="5"/>
  <c r="F78" i="5"/>
  <c r="J77" i="5"/>
  <c r="K77" i="5" s="1"/>
  <c r="I77" i="5"/>
  <c r="F77" i="5"/>
  <c r="K76" i="5"/>
  <c r="J76" i="5"/>
  <c r="I76" i="5"/>
  <c r="F76" i="5"/>
  <c r="J75" i="5"/>
  <c r="K75" i="5" s="1"/>
  <c r="I75" i="5"/>
  <c r="F75" i="5"/>
  <c r="K74" i="5"/>
  <c r="J74" i="5"/>
  <c r="I74" i="5"/>
  <c r="F74" i="5"/>
  <c r="J73" i="5"/>
  <c r="K73" i="5" s="1"/>
  <c r="I73" i="5"/>
  <c r="F73" i="5"/>
  <c r="K72" i="5"/>
  <c r="J72" i="5"/>
  <c r="I72" i="5"/>
  <c r="K71" i="5"/>
  <c r="J71" i="5"/>
  <c r="I71" i="5"/>
  <c r="F71" i="5"/>
  <c r="J70" i="5"/>
  <c r="K70" i="5" s="1"/>
  <c r="I70" i="5"/>
  <c r="F70" i="5"/>
  <c r="K69" i="5"/>
  <c r="J69" i="5"/>
  <c r="I69" i="5"/>
  <c r="F69" i="5"/>
  <c r="J68" i="5"/>
  <c r="K68" i="5" s="1"/>
  <c r="I68" i="5"/>
  <c r="F68" i="5"/>
  <c r="K67" i="5"/>
  <c r="J67" i="5"/>
  <c r="I67" i="5"/>
  <c r="F67" i="5"/>
  <c r="J66" i="5"/>
  <c r="K66" i="5" s="1"/>
  <c r="I66" i="5"/>
  <c r="F66" i="5"/>
  <c r="K65" i="5"/>
  <c r="J65" i="5"/>
  <c r="I65" i="5"/>
  <c r="F65" i="5"/>
  <c r="J64" i="5"/>
  <c r="K64" i="5" s="1"/>
  <c r="I64" i="5"/>
  <c r="F64" i="5"/>
  <c r="K63" i="5"/>
  <c r="J63" i="5"/>
  <c r="I63" i="5"/>
  <c r="F63" i="5"/>
  <c r="J62" i="5"/>
  <c r="K62" i="5" s="1"/>
  <c r="I62" i="5"/>
  <c r="F62" i="5"/>
  <c r="K61" i="5"/>
  <c r="J61" i="5"/>
  <c r="I61" i="5"/>
  <c r="J60" i="5"/>
  <c r="K60" i="5" s="1"/>
  <c r="I60" i="5"/>
  <c r="F60" i="5"/>
  <c r="J59" i="5"/>
  <c r="K59" i="5" s="1"/>
  <c r="I59" i="5"/>
  <c r="K58" i="5"/>
  <c r="J58" i="5"/>
  <c r="I58" i="5"/>
  <c r="K57" i="5"/>
  <c r="J57" i="5"/>
  <c r="I57" i="5"/>
  <c r="K56" i="5"/>
  <c r="J56" i="5"/>
  <c r="I56" i="5"/>
  <c r="F56" i="5"/>
  <c r="J55" i="5"/>
  <c r="K55" i="5" s="1"/>
  <c r="H55" i="5"/>
  <c r="H81" i="5" s="1"/>
  <c r="K54" i="5"/>
  <c r="J54" i="5"/>
  <c r="I54" i="5"/>
  <c r="F54" i="5"/>
  <c r="J53" i="5"/>
  <c r="K53" i="5" s="1"/>
  <c r="I53" i="5"/>
  <c r="F53" i="5"/>
  <c r="K52" i="5"/>
  <c r="J52" i="5"/>
  <c r="I52" i="5"/>
  <c r="F52" i="5"/>
  <c r="J51" i="5"/>
  <c r="K51" i="5" s="1"/>
  <c r="I51" i="5"/>
  <c r="J50" i="5"/>
  <c r="K50" i="5" s="1"/>
  <c r="I50" i="5"/>
  <c r="J49" i="5"/>
  <c r="K49" i="5" s="1"/>
  <c r="I49" i="5"/>
  <c r="J48" i="5"/>
  <c r="K48" i="5" s="1"/>
  <c r="I48" i="5"/>
  <c r="F48" i="5"/>
  <c r="K47" i="5"/>
  <c r="J47" i="5"/>
  <c r="I47" i="5"/>
  <c r="F47" i="5"/>
  <c r="J46" i="5"/>
  <c r="K46" i="5" s="1"/>
  <c r="I46" i="5"/>
  <c r="F46" i="5"/>
  <c r="K45" i="5"/>
  <c r="J45" i="5"/>
  <c r="I45" i="5"/>
  <c r="F45" i="5"/>
  <c r="J44" i="5"/>
  <c r="K44" i="5" s="1"/>
  <c r="I44" i="5"/>
  <c r="F44" i="5"/>
  <c r="K43" i="5"/>
  <c r="J43" i="5"/>
  <c r="I43" i="5"/>
  <c r="F43" i="5"/>
  <c r="J42" i="5"/>
  <c r="K42" i="5" s="1"/>
  <c r="I42" i="5"/>
  <c r="F42" i="5"/>
  <c r="K41" i="5"/>
  <c r="J41" i="5"/>
  <c r="I41" i="5"/>
  <c r="F41" i="5"/>
  <c r="J40" i="5"/>
  <c r="K40" i="5" s="1"/>
  <c r="I40" i="5"/>
  <c r="J39" i="5"/>
  <c r="K39" i="5" s="1"/>
  <c r="I39" i="5"/>
  <c r="F39" i="5"/>
  <c r="K38" i="5"/>
  <c r="J38" i="5"/>
  <c r="I38" i="5"/>
  <c r="F38" i="5"/>
  <c r="J37" i="5"/>
  <c r="K37" i="5" s="1"/>
  <c r="I37" i="5"/>
  <c r="J36" i="5"/>
  <c r="K36" i="5" s="1"/>
  <c r="I36" i="5"/>
  <c r="F36" i="5"/>
  <c r="K35" i="5"/>
  <c r="J35" i="5"/>
  <c r="I35" i="5"/>
  <c r="F35" i="5"/>
  <c r="J34" i="5"/>
  <c r="K34" i="5" s="1"/>
  <c r="I34" i="5"/>
  <c r="F34" i="5"/>
  <c r="K33" i="5"/>
  <c r="J33" i="5"/>
  <c r="I33" i="5"/>
  <c r="F33" i="5"/>
  <c r="J32" i="5"/>
  <c r="K32" i="5" s="1"/>
  <c r="I32" i="5"/>
  <c r="F32" i="5"/>
  <c r="K31" i="5"/>
  <c r="J31" i="5"/>
  <c r="I31" i="5"/>
  <c r="F31" i="5"/>
  <c r="J30" i="5"/>
  <c r="K30" i="5" s="1"/>
  <c r="I30" i="5"/>
  <c r="F30" i="5"/>
  <c r="K29" i="5"/>
  <c r="J29" i="5"/>
  <c r="I29" i="5"/>
  <c r="F29" i="5"/>
  <c r="J28" i="5"/>
  <c r="K28" i="5" s="1"/>
  <c r="I28" i="5"/>
  <c r="F28" i="5"/>
  <c r="K27" i="5"/>
  <c r="J27" i="5"/>
  <c r="I27" i="5"/>
  <c r="F27" i="5"/>
  <c r="J26" i="5"/>
  <c r="K25" i="5"/>
  <c r="J25" i="5"/>
  <c r="I25" i="5"/>
  <c r="F25" i="5"/>
  <c r="J24" i="5"/>
  <c r="K24" i="5" s="1"/>
  <c r="I24" i="5"/>
  <c r="F24" i="5"/>
  <c r="K23" i="5"/>
  <c r="J23" i="5"/>
  <c r="I23" i="5"/>
  <c r="F23" i="5"/>
  <c r="J22" i="5"/>
  <c r="K22" i="5" s="1"/>
  <c r="I22" i="5"/>
  <c r="F22" i="5"/>
  <c r="K21" i="5"/>
  <c r="J21" i="5"/>
  <c r="I21" i="5"/>
  <c r="F21" i="5"/>
  <c r="J20" i="5"/>
  <c r="K20" i="5" s="1"/>
  <c r="I20" i="5"/>
  <c r="F20" i="5"/>
  <c r="K19" i="5"/>
  <c r="J19" i="5"/>
  <c r="I19" i="5"/>
  <c r="F19" i="5"/>
  <c r="J18" i="5"/>
  <c r="K18" i="5" s="1"/>
  <c r="I18" i="5"/>
  <c r="F18" i="5"/>
  <c r="K17" i="5"/>
  <c r="J17" i="5"/>
  <c r="I17" i="5"/>
  <c r="K16" i="5"/>
  <c r="J16" i="5"/>
  <c r="I16" i="5"/>
  <c r="F16" i="5"/>
  <c r="J15" i="5"/>
  <c r="K15" i="5" s="1"/>
  <c r="I15" i="5"/>
  <c r="F15" i="5"/>
  <c r="K14" i="5"/>
  <c r="J14" i="5"/>
  <c r="I14" i="5"/>
  <c r="F14" i="5"/>
  <c r="J13" i="5"/>
  <c r="K13" i="5" s="1"/>
  <c r="I13" i="5"/>
  <c r="F13" i="5"/>
  <c r="K12" i="5"/>
  <c r="J12" i="5"/>
  <c r="I12" i="5"/>
  <c r="F12" i="5"/>
  <c r="J11" i="5"/>
  <c r="K11" i="5" s="1"/>
  <c r="I11" i="5"/>
  <c r="F11" i="5"/>
  <c r="K10" i="5"/>
  <c r="J10" i="5"/>
  <c r="I10" i="5"/>
  <c r="F10" i="5"/>
  <c r="J9" i="5"/>
  <c r="K9" i="5" s="1"/>
  <c r="I9" i="5"/>
  <c r="F9" i="5"/>
  <c r="K8" i="5"/>
  <c r="J8" i="5"/>
  <c r="I8" i="5"/>
  <c r="F8" i="5"/>
  <c r="J7" i="5"/>
  <c r="K7" i="5" s="1"/>
  <c r="I7" i="5"/>
  <c r="F7" i="5"/>
  <c r="K6" i="5"/>
  <c r="J6" i="5"/>
  <c r="I6" i="5"/>
  <c r="F6" i="5"/>
  <c r="F5" i="5"/>
  <c r="G4" i="5"/>
  <c r="G81" i="5" s="1"/>
  <c r="F4" i="5"/>
  <c r="H81" i="4"/>
  <c r="F81" i="4"/>
  <c r="J80" i="4"/>
  <c r="K80" i="4" s="1"/>
  <c r="I80" i="4"/>
  <c r="F80" i="4"/>
  <c r="K79" i="4"/>
  <c r="J79" i="4"/>
  <c r="I79" i="4"/>
  <c r="F79" i="4"/>
  <c r="J78" i="4"/>
  <c r="K78" i="4" s="1"/>
  <c r="I78" i="4"/>
  <c r="F78" i="4"/>
  <c r="K77" i="4"/>
  <c r="J77" i="4"/>
  <c r="I77" i="4"/>
  <c r="F77" i="4"/>
  <c r="J76" i="4"/>
  <c r="K76" i="4" s="1"/>
  <c r="I76" i="4"/>
  <c r="F76" i="4"/>
  <c r="K75" i="4"/>
  <c r="J75" i="4"/>
  <c r="I75" i="4"/>
  <c r="F75" i="4"/>
  <c r="J74" i="4"/>
  <c r="K74" i="4" s="1"/>
  <c r="I74" i="4"/>
  <c r="F74" i="4"/>
  <c r="K73" i="4"/>
  <c r="J73" i="4"/>
  <c r="I73" i="4"/>
  <c r="F73" i="4"/>
  <c r="J72" i="4"/>
  <c r="K72" i="4" s="1"/>
  <c r="I72" i="4"/>
  <c r="J71" i="4"/>
  <c r="K71" i="4" s="1"/>
  <c r="I71" i="4"/>
  <c r="F71" i="4"/>
  <c r="J70" i="4"/>
  <c r="K70" i="4" s="1"/>
  <c r="I70" i="4"/>
  <c r="F70" i="4"/>
  <c r="J69" i="4"/>
  <c r="K69" i="4" s="1"/>
  <c r="I69" i="4"/>
  <c r="F69" i="4"/>
  <c r="J68" i="4"/>
  <c r="K68" i="4" s="1"/>
  <c r="I68" i="4"/>
  <c r="F68" i="4"/>
  <c r="J67" i="4"/>
  <c r="K67" i="4" s="1"/>
  <c r="I67" i="4"/>
  <c r="F67" i="4"/>
  <c r="J66" i="4"/>
  <c r="K66" i="4" s="1"/>
  <c r="I66" i="4"/>
  <c r="F66" i="4"/>
  <c r="J65" i="4"/>
  <c r="K65" i="4" s="1"/>
  <c r="I65" i="4"/>
  <c r="F65" i="4"/>
  <c r="J64" i="4"/>
  <c r="K64" i="4" s="1"/>
  <c r="I64" i="4"/>
  <c r="F64" i="4"/>
  <c r="J63" i="4"/>
  <c r="K63" i="4" s="1"/>
  <c r="I63" i="4"/>
  <c r="F63" i="4"/>
  <c r="J62" i="4"/>
  <c r="K62" i="4" s="1"/>
  <c r="I62" i="4"/>
  <c r="F62" i="4"/>
  <c r="J61" i="4"/>
  <c r="K61" i="4" s="1"/>
  <c r="I61" i="4"/>
  <c r="J60" i="4"/>
  <c r="K60" i="4" s="1"/>
  <c r="I60" i="4"/>
  <c r="F60" i="4"/>
  <c r="J59" i="4"/>
  <c r="K59" i="4" s="1"/>
  <c r="I59" i="4"/>
  <c r="J58" i="4"/>
  <c r="K58" i="4" s="1"/>
  <c r="I58" i="4"/>
  <c r="J57" i="4"/>
  <c r="K57" i="4" s="1"/>
  <c r="I57" i="4"/>
  <c r="J56" i="4"/>
  <c r="K56" i="4" s="1"/>
  <c r="I56" i="4"/>
  <c r="F56" i="4"/>
  <c r="J55" i="4"/>
  <c r="K55" i="4" s="1"/>
  <c r="I55" i="4"/>
  <c r="H55" i="4"/>
  <c r="J54" i="4"/>
  <c r="K54" i="4" s="1"/>
  <c r="I54" i="4"/>
  <c r="F54" i="4"/>
  <c r="J53" i="4"/>
  <c r="K53" i="4" s="1"/>
  <c r="I53" i="4"/>
  <c r="F53" i="4"/>
  <c r="J52" i="4"/>
  <c r="K52" i="4" s="1"/>
  <c r="I52" i="4"/>
  <c r="F52" i="4"/>
  <c r="J51" i="4"/>
  <c r="K51" i="4" s="1"/>
  <c r="I51" i="4"/>
  <c r="J50" i="4"/>
  <c r="K50" i="4" s="1"/>
  <c r="I50" i="4"/>
  <c r="F50" i="4"/>
  <c r="J49" i="4"/>
  <c r="K49" i="4" s="1"/>
  <c r="I49" i="4"/>
  <c r="K48" i="4"/>
  <c r="J48" i="4"/>
  <c r="I48" i="4"/>
  <c r="F48" i="4"/>
  <c r="J47" i="4"/>
  <c r="K47" i="4" s="1"/>
  <c r="I47" i="4"/>
  <c r="F47" i="4"/>
  <c r="K46" i="4"/>
  <c r="J46" i="4"/>
  <c r="I46" i="4"/>
  <c r="F46" i="4"/>
  <c r="J45" i="4"/>
  <c r="K45" i="4" s="1"/>
  <c r="I45" i="4"/>
  <c r="F45" i="4"/>
  <c r="K44" i="4"/>
  <c r="J44" i="4"/>
  <c r="I44" i="4"/>
  <c r="F44" i="4"/>
  <c r="J43" i="4"/>
  <c r="K43" i="4" s="1"/>
  <c r="I43" i="4"/>
  <c r="F43" i="4"/>
  <c r="K42" i="4"/>
  <c r="J42" i="4"/>
  <c r="I42" i="4"/>
  <c r="F42" i="4"/>
  <c r="J41" i="4"/>
  <c r="K41" i="4" s="1"/>
  <c r="I41" i="4"/>
  <c r="F41" i="4"/>
  <c r="K40" i="4"/>
  <c r="J40" i="4"/>
  <c r="I40" i="4"/>
  <c r="K39" i="4"/>
  <c r="J39" i="4"/>
  <c r="I39" i="4"/>
  <c r="F39" i="4"/>
  <c r="J38" i="4"/>
  <c r="K38" i="4" s="1"/>
  <c r="I38" i="4"/>
  <c r="F38" i="4"/>
  <c r="K37" i="4"/>
  <c r="J37" i="4"/>
  <c r="I37" i="4"/>
  <c r="J36" i="4"/>
  <c r="K36" i="4" s="1"/>
  <c r="I36" i="4"/>
  <c r="F36" i="4"/>
  <c r="J35" i="4"/>
  <c r="K35" i="4" s="1"/>
  <c r="I35" i="4"/>
  <c r="F35" i="4"/>
  <c r="J34" i="4"/>
  <c r="K34" i="4" s="1"/>
  <c r="I34" i="4"/>
  <c r="F34" i="4"/>
  <c r="J33" i="4"/>
  <c r="K33" i="4" s="1"/>
  <c r="I33" i="4"/>
  <c r="F33" i="4"/>
  <c r="J32" i="4"/>
  <c r="K32" i="4" s="1"/>
  <c r="I32" i="4"/>
  <c r="F32" i="4"/>
  <c r="J31" i="4"/>
  <c r="K31" i="4" s="1"/>
  <c r="I31" i="4"/>
  <c r="F31" i="4"/>
  <c r="J30" i="4"/>
  <c r="K30" i="4" s="1"/>
  <c r="I30" i="4"/>
  <c r="F30" i="4"/>
  <c r="J29" i="4"/>
  <c r="K29" i="4" s="1"/>
  <c r="I29" i="4"/>
  <c r="F29" i="4"/>
  <c r="J28" i="4"/>
  <c r="K28" i="4" s="1"/>
  <c r="I28" i="4"/>
  <c r="F28" i="4"/>
  <c r="J27" i="4"/>
  <c r="K27" i="4" s="1"/>
  <c r="I27" i="4"/>
  <c r="F27" i="4"/>
  <c r="J26" i="4"/>
  <c r="J25" i="4"/>
  <c r="K25" i="4" s="1"/>
  <c r="I25" i="4"/>
  <c r="F25" i="4"/>
  <c r="K24" i="4"/>
  <c r="J24" i="4"/>
  <c r="I24" i="4"/>
  <c r="F24" i="4"/>
  <c r="J23" i="4"/>
  <c r="K23" i="4" s="1"/>
  <c r="I23" i="4"/>
  <c r="F23" i="4"/>
  <c r="K22" i="4"/>
  <c r="J22" i="4"/>
  <c r="I22" i="4"/>
  <c r="F22" i="4"/>
  <c r="J21" i="4"/>
  <c r="K21" i="4" s="1"/>
  <c r="I21" i="4"/>
  <c r="F21" i="4"/>
  <c r="K20" i="4"/>
  <c r="J20" i="4"/>
  <c r="I20" i="4"/>
  <c r="F20" i="4"/>
  <c r="J19" i="4"/>
  <c r="K19" i="4" s="1"/>
  <c r="I19" i="4"/>
  <c r="F19" i="4"/>
  <c r="K18" i="4"/>
  <c r="J18" i="4"/>
  <c r="I18" i="4"/>
  <c r="F18" i="4"/>
  <c r="J17" i="4"/>
  <c r="K17" i="4" s="1"/>
  <c r="I17" i="4"/>
  <c r="J16" i="4"/>
  <c r="K16" i="4" s="1"/>
  <c r="I16" i="4"/>
  <c r="F16" i="4"/>
  <c r="J15" i="4"/>
  <c r="K15" i="4" s="1"/>
  <c r="I15" i="4"/>
  <c r="F15" i="4"/>
  <c r="J14" i="4"/>
  <c r="K14" i="4" s="1"/>
  <c r="I14" i="4"/>
  <c r="F14" i="4"/>
  <c r="J13" i="4"/>
  <c r="K13" i="4" s="1"/>
  <c r="I13" i="4"/>
  <c r="F13" i="4"/>
  <c r="J12" i="4"/>
  <c r="K12" i="4" s="1"/>
  <c r="I12" i="4"/>
  <c r="F12" i="4"/>
  <c r="J11" i="4"/>
  <c r="K11" i="4" s="1"/>
  <c r="I11" i="4"/>
  <c r="F11" i="4"/>
  <c r="J10" i="4"/>
  <c r="K10" i="4" s="1"/>
  <c r="I10" i="4"/>
  <c r="F10" i="4"/>
  <c r="J9" i="4"/>
  <c r="K9" i="4" s="1"/>
  <c r="I9" i="4"/>
  <c r="F9" i="4"/>
  <c r="J8" i="4"/>
  <c r="K8" i="4" s="1"/>
  <c r="I8" i="4"/>
  <c r="F8" i="4"/>
  <c r="J7" i="4"/>
  <c r="K7" i="4" s="1"/>
  <c r="I7" i="4"/>
  <c r="F7" i="4"/>
  <c r="J6" i="4"/>
  <c r="K6" i="4" s="1"/>
  <c r="I6" i="4"/>
  <c r="F6" i="4"/>
  <c r="F5" i="4"/>
  <c r="G4" i="4"/>
  <c r="G81" i="4" s="1"/>
  <c r="F4" i="4"/>
  <c r="G81" i="3"/>
  <c r="H81" i="3" s="1"/>
  <c r="F81" i="3"/>
  <c r="E81" i="3"/>
  <c r="D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4" i="3"/>
  <c r="E81" i="2"/>
  <c r="F81" i="2" s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" i="2"/>
  <c r="J4" i="4" l="1"/>
  <c r="K4" i="4" s="1"/>
  <c r="I81" i="5"/>
  <c r="H82" i="5"/>
  <c r="I82" i="5" s="1"/>
  <c r="J81" i="5"/>
  <c r="K81" i="5" s="1"/>
  <c r="I4" i="5"/>
  <c r="J4" i="5"/>
  <c r="K4" i="5" s="1"/>
  <c r="I55" i="5"/>
  <c r="H82" i="4"/>
  <c r="I82" i="4" s="1"/>
  <c r="J81" i="4"/>
  <c r="K81" i="4" s="1"/>
  <c r="I81" i="4"/>
  <c r="I4" i="4"/>
  <c r="H83" i="5" l="1"/>
  <c r="J82" i="5"/>
  <c r="K82" i="5" s="1"/>
  <c r="J82" i="4"/>
  <c r="K82" i="4" s="1"/>
</calcChain>
</file>

<file path=xl/sharedStrings.xml><?xml version="1.0" encoding="utf-8"?>
<sst xmlns="http://schemas.openxmlformats.org/spreadsheetml/2006/main" count="1438" uniqueCount="595">
  <si>
    <t>แพร่</t>
  </si>
  <si>
    <t>2560</t>
  </si>
  <si>
    <t>-</t>
  </si>
  <si>
    <t>ที่</t>
  </si>
  <si>
    <t>หมู่บ้าน</t>
  </si>
  <si>
    <t>ตำบล</t>
  </si>
  <si>
    <t>อำเภอ</t>
  </si>
  <si>
    <t>จังหวัด</t>
  </si>
  <si>
    <t>บ้านเลขที่</t>
  </si>
  <si>
    <t>ชื่อ</t>
  </si>
  <si>
    <t>นามสกุล</t>
  </si>
  <si>
    <t>ชื่อโครงการ</t>
  </si>
  <si>
    <t>ปีที่ขอกู้เงิน</t>
  </si>
  <si>
    <t>รายงานผลการอนุมัติโครงการประเภทเงินทุนหมุนเวียน ปี 2560</t>
  </si>
  <si>
    <t xml:space="preserve"> </t>
  </si>
  <si>
    <t>จำนวนเงินที่จัดสรร</t>
  </si>
  <si>
    <t>จำนวนโครงการที่อนุมัติ</t>
  </si>
  <si>
    <t>จำนวนเงินที่โอน</t>
  </si>
  <si>
    <t>คิดเป็นร้อยละ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</si>
  <si>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</si>
  <si>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</si>
  <si>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</si>
  <si>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</si>
  <si>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</si>
  <si>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</si>
  <si>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</si>
  <si>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</si>
  <si>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</si>
  <si>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</si>
  <si>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</si>
  <si>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</si>
  <si>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</si>
  <si>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</si>
  <si>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</si>
  <si>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</si>
  <si>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</si>
  <si>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</si>
  <si>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</si>
  <si>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</si>
  <si>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</si>
  <si>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</si>
  <si>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</si>
  <si>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</si>
  <si>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</si>
  <si>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</si>
  <si>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</si>
  <si>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</si>
  <si>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</si>
  <si>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</si>
  <si>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</si>
  <si>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</si>
  <si>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</si>
  <si>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</si>
  <si>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</si>
  <si>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</si>
  <si>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ภูเก็ต</t>
  </si>
  <si>
    <t>มหาสารคาม</t>
  </si>
  <si>
    <t>มุกดาหาร</t>
  </si>
  <si>
    <t>ยะลา</t>
  </si>
  <si>
    <t>ยโสธร</t>
  </si>
  <si>
    <t>ระนอง</t>
  </si>
  <si>
    <t>ระยอง</t>
  </si>
  <si>
    <t>ราชบุรี</t>
  </si>
  <si>
    <t>ร้อยเอ็ด</t>
  </si>
  <si>
    <t>ลพบุรี</t>
  </si>
  <si>
    <t>ลำปาง</t>
  </si>
  <si>
    <t>ลำพูน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</si>
  <si>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</si>
  <si>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</si>
  <si>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</si>
  <si>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</si>
  <si>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</si>
  <si>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</si>
  <si>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</si>
  <si>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</si>
  <si>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สระแก้ว</t>
  </si>
  <si>
    <t>สิงห์บุรี</t>
  </si>
  <si>
    <t>สุพรรณบุรี</t>
  </si>
  <si>
    <t>สุราษฎร์ธานี</t>
  </si>
  <si>
    <t>สุรินทร์</t>
  </si>
  <si>
    <t>สุโขทัย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</si>
  <si>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</si>
  <si>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</si>
  <si>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</si>
  <si>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</si>
  <si>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</si>
  <si>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</si>
  <si>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</si>
  <si>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อ่างทอง</t>
  </si>
  <si>
    <t>เชียงราย</t>
  </si>
  <si>
    <t>เชียงใหม่</t>
  </si>
  <si>
    <t>เพชรบุรี</t>
  </si>
  <si>
    <t>เพชรบูรณ์</t>
  </si>
  <si>
    <t>เลย</t>
  </si>
  <si>
    <t>แม่ฮ่องสอน</t>
  </si>
  <si>
    <t>รวมทั้งประเทศ</t>
  </si>
  <si>
    <t>รายงานผลการอนุมัติโครงการประเภทเงินอุดหนุน ปี 2560</t>
  </si>
  <si>
    <t>ทุนอุดหนุนที่จัดสรร</t>
  </si>
  <si>
    <t>จำนวนโครงการที่อนุมัติ SARA</t>
  </si>
  <si>
    <t>โอนเงินให้สมาชิก SARA</t>
  </si>
  <si>
    <t>โครงการ</t>
  </si>
  <si>
    <t>บาท</t>
  </si>
  <si>
    <t>ร้อยละ</t>
  </si>
  <si>
    <t>รวม</t>
  </si>
  <si>
    <t xml:space="preserve">รายงานผลการอนุมัติโครงการที่สมาชิกกองทุนพัฒนาบทบาทสตรี ขอรับการสนับสนุนไปดำเนินการสัมมาชีพชุมชน </t>
  </si>
  <si>
    <t>เงินทุนประเภททุนหมุนเวียน ปี 2560</t>
  </si>
  <si>
    <t>จำนวนโครงการ</t>
  </si>
  <si>
    <t>วัตถุประสงค์</t>
  </si>
  <si>
    <t>เงินสัมมาชีพ</t>
  </si>
  <si>
    <t xml:space="preserve">รายงานผลการอนุมัติโครงการที่สมาชิกกองทุนพัฒนาบทบาทสตรี ขอรับการสนับสนุนไปดำเนินการตามวัตถุประสงค์ของกองทุนฯ  </t>
  </si>
  <si>
    <t>สัมมาชีพ</t>
  </si>
  <si>
    <t>ดำเนินการตามวัตถุประสงค์</t>
  </si>
  <si>
    <t>เลขที่บัตรประชาชน</t>
  </si>
  <si>
    <t>จำนวนเงิน</t>
  </si>
  <si>
    <t>กิจกรรมสัมมาชีพชุมชน</t>
  </si>
  <si>
    <t>150000.00</t>
  </si>
  <si>
    <t>17</t>
  </si>
  <si>
    <t>40</t>
  </si>
  <si>
    <t>100000.00</t>
  </si>
  <si>
    <t>50000.00</t>
  </si>
  <si>
    <t>18</t>
  </si>
  <si>
    <t>120000.00</t>
  </si>
  <si>
    <t>66</t>
  </si>
  <si>
    <t>ลำใย</t>
  </si>
  <si>
    <t>9</t>
  </si>
  <si>
    <t>110</t>
  </si>
  <si>
    <t>79</t>
  </si>
  <si>
    <t>15</t>
  </si>
  <si>
    <t>นิยม</t>
  </si>
  <si>
    <t>เลี้ยงปลาดุก</t>
  </si>
  <si>
    <t>มาลี</t>
  </si>
  <si>
    <t>128</t>
  </si>
  <si>
    <t>81</t>
  </si>
  <si>
    <t>บุญมี</t>
  </si>
  <si>
    <t>54</t>
  </si>
  <si>
    <t>สมศรี</t>
  </si>
  <si>
    <t>32</t>
  </si>
  <si>
    <t>ปลาดุก</t>
  </si>
  <si>
    <t>มะนาว</t>
  </si>
  <si>
    <t>90</t>
  </si>
  <si>
    <t>ประนอม</t>
  </si>
  <si>
    <t>70</t>
  </si>
  <si>
    <t>140000.00</t>
  </si>
  <si>
    <t>113/1</t>
  </si>
  <si>
    <t>50/2</t>
  </si>
  <si>
    <t>85</t>
  </si>
  <si>
    <t>86/1</t>
  </si>
  <si>
    <t>มาลัย</t>
  </si>
  <si>
    <t>กมลลักษณ์</t>
  </si>
  <si>
    <t>บุญชู</t>
  </si>
  <si>
    <t>สมนึก</t>
  </si>
  <si>
    <t>200000.00</t>
  </si>
  <si>
    <t>สมพร</t>
  </si>
  <si>
    <t>77</t>
  </si>
  <si>
    <t>33/1</t>
  </si>
  <si>
    <t>64</t>
  </si>
  <si>
    <t>271</t>
  </si>
  <si>
    <t>สุนันท์</t>
  </si>
  <si>
    <t>ไข่เค็ม</t>
  </si>
  <si>
    <t>ฉวีวรรณ</t>
  </si>
  <si>
    <t>แปรรูปกล้วย</t>
  </si>
  <si>
    <t>199/2</t>
  </si>
  <si>
    <t>บ้านใหม่</t>
  </si>
  <si>
    <t>11</t>
  </si>
  <si>
    <t>134</t>
  </si>
  <si>
    <t>ทอผ้าพื้นเมือง</t>
  </si>
  <si>
    <t>เลี้ยงโคขุน</t>
  </si>
  <si>
    <t>อำนวย</t>
  </si>
  <si>
    <t>111</t>
  </si>
  <si>
    <t>ปุ๋ยอินทรีย์</t>
  </si>
  <si>
    <t>167</t>
  </si>
  <si>
    <t>วาสนา</t>
  </si>
  <si>
    <t>32/1</t>
  </si>
  <si>
    <t>41</t>
  </si>
  <si>
    <t>49</t>
  </si>
  <si>
    <t>134/2</t>
  </si>
  <si>
    <t>99</t>
  </si>
  <si>
    <t>145</t>
  </si>
  <si>
    <t>สมคิด</t>
  </si>
  <si>
    <t>70000.00</t>
  </si>
  <si>
    <t>ลำพึง</t>
  </si>
  <si>
    <t>ทองดี</t>
  </si>
  <si>
    <t>89</t>
  </si>
  <si>
    <t>24</t>
  </si>
  <si>
    <t>132</t>
  </si>
  <si>
    <t>สุวรรณา</t>
  </si>
  <si>
    <t>บ้านกลาง</t>
  </si>
  <si>
    <t>เลี้ยงจิ้งหรีด</t>
  </si>
  <si>
    <t>หนองไผ่</t>
  </si>
  <si>
    <t>สมบูรณ์</t>
  </si>
  <si>
    <t>สมหวัง</t>
  </si>
  <si>
    <t>58</t>
  </si>
  <si>
    <t>ใจแก้ว</t>
  </si>
  <si>
    <t>พรพรรณ</t>
  </si>
  <si>
    <t>ฉลาด</t>
  </si>
  <si>
    <t>งามดี</t>
  </si>
  <si>
    <t>พรลภัส</t>
  </si>
  <si>
    <t>บ้านหนองไผ่เดิม</t>
  </si>
  <si>
    <t>ด่านมะขามเตี้ย</t>
  </si>
  <si>
    <t>420</t>
  </si>
  <si>
    <t>อมรพรรณ</t>
  </si>
  <si>
    <t>ชมพู</t>
  </si>
  <si>
    <t>เพาะเห็ดฟางโรงเรียน</t>
  </si>
  <si>
    <t>34000.00</t>
  </si>
  <si>
    <t>แสงเทียน</t>
  </si>
  <si>
    <t>อาจคงหาญ</t>
  </si>
  <si>
    <t>น้ำตาลอ้อย</t>
  </si>
  <si>
    <t>บ้านท่าแย้</t>
  </si>
  <si>
    <t>98</t>
  </si>
  <si>
    <t>ดวงพร</t>
  </si>
  <si>
    <t>สิทธิสร</t>
  </si>
  <si>
    <t>ขนมดอกจอก</t>
  </si>
  <si>
    <t>ปลูกกุ้ยช่าย</t>
  </si>
  <si>
    <t>วันวิสา</t>
  </si>
  <si>
    <t>ด่านกิตติโสภณ</t>
  </si>
  <si>
    <t>ข้าวเกรียบ</t>
  </si>
  <si>
    <t>ปลูกข้าวโพดข้าวเหนียว</t>
  </si>
  <si>
    <t>บ้านอู่ตะเภา</t>
  </si>
  <si>
    <t>เขาน้อย</t>
  </si>
  <si>
    <t>ท่าม่วง</t>
  </si>
  <si>
    <t>131/1</t>
  </si>
  <si>
    <t>กุลแก้ว</t>
  </si>
  <si>
    <t>กัญพิลา</t>
  </si>
  <si>
    <t>ดอกไม้จันทร์</t>
  </si>
  <si>
    <t>การเพาะเลี้ยงเห็ดภูฐานด้วยสารชีวภาพ</t>
  </si>
  <si>
    <t>บ้านสวนงิ้ว</t>
  </si>
  <si>
    <t>จรเข้เผือก</t>
  </si>
  <si>
    <t>109/11</t>
  </si>
  <si>
    <t>ทองก้อน</t>
  </si>
  <si>
    <t>ถั่วกรอบแก้ว</t>
  </si>
  <si>
    <t>ปลูกมะเขือยาว</t>
  </si>
  <si>
    <t>บ้านทุ่งนางครวญ</t>
  </si>
  <si>
    <t>ชะแล</t>
  </si>
  <si>
    <t>ทองผาภูมิ</t>
  </si>
  <si>
    <t>32/63</t>
  </si>
  <si>
    <t>บรรหาร</t>
  </si>
  <si>
    <t>130000.00</t>
  </si>
  <si>
    <t>เที่ยง</t>
  </si>
  <si>
    <t>บุตรชาลี</t>
  </si>
  <si>
    <t>บ้านทุ่งทองพัฒนา</t>
  </si>
  <si>
    <t>182</t>
  </si>
  <si>
    <t>วงเดือน</t>
  </si>
  <si>
    <t>บูชา</t>
  </si>
  <si>
    <t>น้ำมันนวดตัว</t>
  </si>
  <si>
    <t>กลุ่มผูผลิตเครื่องหนังจรเข้เผือก</t>
  </si>
  <si>
    <t>บ้านย่านเจ้า</t>
  </si>
  <si>
    <t>กลอนโด</t>
  </si>
  <si>
    <t>พรลภัท</t>
  </si>
  <si>
    <t>รอดสืบ</t>
  </si>
  <si>
    <t>ขนมข้าวตู</t>
  </si>
  <si>
    <t>ทำไร่ข้าวโพดแอ้</t>
  </si>
  <si>
    <t>69600.00</t>
  </si>
  <si>
    <t>บ้านห้วยน้ำโจน</t>
  </si>
  <si>
    <t>28/8</t>
  </si>
  <si>
    <t>ญาดา</t>
  </si>
  <si>
    <t>พงมานุสรณ์</t>
  </si>
  <si>
    <t>ปลูกปลอดภัย (ไฮโดรโปนิกส์)</t>
  </si>
  <si>
    <t>บ้านหนองสำรอง</t>
  </si>
  <si>
    <t>28/4</t>
  </si>
  <si>
    <t>กมลวรรณ</t>
  </si>
  <si>
    <t>หมื่นแก้ว</t>
  </si>
  <si>
    <t>ปลูกกระชายเสริมรายได้แก่สมาชิก</t>
  </si>
  <si>
    <t>88/2</t>
  </si>
  <si>
    <t>สุกัญญา</t>
  </si>
  <si>
    <t>ไชยตาล</t>
  </si>
  <si>
    <t>ทองเจือ</t>
  </si>
  <si>
    <t>ชมพู่</t>
  </si>
  <si>
    <t>ส่งเสริมการปลูกผักปลอดภัย</t>
  </si>
  <si>
    <t>บ้านไกรเกรียง</t>
  </si>
  <si>
    <t>เขาโจด</t>
  </si>
  <si>
    <t>ศรีสวัสดิ์</t>
  </si>
  <si>
    <t>สวัสดิ์ถาวร</t>
  </si>
  <si>
    <t>ทอผ้ากระเหรี่ยง</t>
  </si>
  <si>
    <t>ส่งเสริมการทอผ้ากะเหรี่ยงพื้นบ้าน บ้านเกรียงไกร</t>
  </si>
  <si>
    <t>นามวงศ์</t>
  </si>
  <si>
    <t xml:space="preserve">พิมพา </t>
  </si>
  <si>
    <t>สีบุตรา</t>
  </si>
  <si>
    <t>ผ้าทอกะเหรี่ยง</t>
  </si>
  <si>
    <t>บ้านท่าไม้ยาว</t>
  </si>
  <si>
    <t>ภูษา</t>
  </si>
  <si>
    <t>ข้าวเกรียบฟักข้าว</t>
  </si>
  <si>
    <t>ปลูกข้าวโพดฝักอ่อน</t>
  </si>
  <si>
    <t>บ้านสี่แยก</t>
  </si>
  <si>
    <t>ยิ่งภัค</t>
  </si>
  <si>
    <t>หมื่นจำปา</t>
  </si>
  <si>
    <t>สัมมาชีพชุมชนบ้านสี่แยก ม.6 (เสื้อกัก,น้ำอ้อยสด)</t>
  </si>
  <si>
    <t>177/11</t>
  </si>
  <si>
    <t>ฤดี</t>
  </si>
  <si>
    <t>จันทร์ดอนไพร</t>
  </si>
  <si>
    <t>419</t>
  </si>
  <si>
    <t>สายชล</t>
  </si>
  <si>
    <t>อารักขิต</t>
  </si>
  <si>
    <t>นุชรินทร์</t>
  </si>
  <si>
    <t>ปั้นงาม</t>
  </si>
  <si>
    <t>สุวรรณี</t>
  </si>
  <si>
    <t>เอี่ยวสกุล</t>
  </si>
  <si>
    <t>ทองม้วน</t>
  </si>
  <si>
    <t>เจริญธรรม</t>
  </si>
  <si>
    <t>นาตยา</t>
  </si>
  <si>
    <t>177/3</t>
  </si>
  <si>
    <t>บุตรคุ้ม</t>
  </si>
  <si>
    <t>21/4</t>
  </si>
  <si>
    <t>นวน</t>
  </si>
  <si>
    <t>แผงคำ</t>
  </si>
  <si>
    <t>กลุ่มสตรีเลี้ยงสุกรบ้านทุ่งนางครวญ</t>
  </si>
  <si>
    <t>89/2</t>
  </si>
  <si>
    <t>กฤตยา</t>
  </si>
  <si>
    <t>103/1</t>
  </si>
  <si>
    <t>นุจรีย์</t>
  </si>
  <si>
    <t>สาระ</t>
  </si>
  <si>
    <t>ปลูกถั่วฝักยาว</t>
  </si>
  <si>
    <t>69500.00</t>
  </si>
  <si>
    <t>บ้านสามัคคีธรรม (ช่องอ้ายกาง)</t>
  </si>
  <si>
    <t>ลุ่มสุ่ม</t>
  </si>
  <si>
    <t>ไทรโยค</t>
  </si>
  <si>
    <t>62/25</t>
  </si>
  <si>
    <t xml:space="preserve">ชลอ  </t>
  </si>
  <si>
    <t>สุดประเสริฐ</t>
  </si>
  <si>
    <t>ไม้กวาดทางมะพร้าว</t>
  </si>
  <si>
    <t>กลุ่มผู้เลี้ยงสุกร</t>
  </si>
  <si>
    <t>145000.00</t>
  </si>
  <si>
    <t xml:space="preserve">บุญลือ  </t>
  </si>
  <si>
    <t>ศิวาลัย</t>
  </si>
  <si>
    <t>กลุ่มเลี้ยงหมู</t>
  </si>
  <si>
    <t>บ้านเขาพุ</t>
  </si>
  <si>
    <t>ช่องด่าน</t>
  </si>
  <si>
    <t>บ่อพลอย</t>
  </si>
  <si>
    <t>78/2</t>
  </si>
  <si>
    <t>อัปสร</t>
  </si>
  <si>
    <t>วากยบรรณ์</t>
  </si>
  <si>
    <t>การปลูกมะนาวในวงบ่อซีเมนต์</t>
  </si>
  <si>
    <t>ส่งเสริมการปลูกพริกเพื่อเพิ่มรายได้</t>
  </si>
  <si>
    <t>บ้านเจริญทรัพย์</t>
  </si>
  <si>
    <t>หนองกร่าง</t>
  </si>
  <si>
    <t>อรอุมา</t>
  </si>
  <si>
    <t>พันธ์เณี</t>
  </si>
  <si>
    <t>ปลูกมะเขือเปราะเพื่อเพิ่มผลผลิต</t>
  </si>
  <si>
    <t>33/3</t>
  </si>
  <si>
    <t xml:space="preserve">แพร  </t>
  </si>
  <si>
    <t>ผอบทอง</t>
  </si>
  <si>
    <t>บ้านโป่งเจริญ</t>
  </si>
  <si>
    <t>ฉลวย</t>
  </si>
  <si>
    <t>มณีวงค์</t>
  </si>
  <si>
    <t>จัดซื้อปุ๋ยอินทรีย์ขี้ไก่แกลบเพื่อเพิ่มผลผลิตสับปะรด</t>
  </si>
  <si>
    <t>แสวง</t>
  </si>
  <si>
    <t>คงพันสี</t>
  </si>
  <si>
    <t>บ้านดอนกลาง</t>
  </si>
  <si>
    <t>456</t>
  </si>
  <si>
    <t>กาละวัย</t>
  </si>
  <si>
    <t>หน่อไม้ฝรั่ง</t>
  </si>
  <si>
    <t>สัมมาชีพการปลูกหน่อไม้ฝรั่ง</t>
  </si>
  <si>
    <t>พันธ์เณร</t>
  </si>
  <si>
    <t>พจนา</t>
  </si>
  <si>
    <t>น้ำพริกรกปลาย่าง</t>
  </si>
  <si>
    <t>น้ำพริกนรกกระเหรี่ยงปลาย่าง</t>
  </si>
  <si>
    <t>อังคณา</t>
  </si>
  <si>
    <t>แปรรูปปลา</t>
  </si>
  <si>
    <t>เมืองมูล</t>
  </si>
  <si>
    <t>น้ำพริกนรกปลาย่าง</t>
  </si>
  <si>
    <t>รางจิกพัฒนา</t>
  </si>
  <si>
    <t>หนองขาว</t>
  </si>
  <si>
    <t>กินรี</t>
  </si>
  <si>
    <t>พุ่มพวง</t>
  </si>
  <si>
    <t>ข้าวสาร</t>
  </si>
  <si>
    <t>ส่งเสริมอาชีพปลูกผักกาดขาว</t>
  </si>
  <si>
    <t>บ้านไม้แดงหูช้าง</t>
  </si>
  <si>
    <t>ท่าตะคร้อ</t>
  </si>
  <si>
    <t>ชัยชิต</t>
  </si>
  <si>
    <t>แปรรูปผลผลิตทางการเกษตร</t>
  </si>
  <si>
    <t>ส่งเสริมอาชีพเกษตรกรทำสวนชมพู่</t>
  </si>
  <si>
    <t>ศรีนวล</t>
  </si>
  <si>
    <t>33/2</t>
  </si>
  <si>
    <t>พันหุ่น</t>
  </si>
  <si>
    <t>ดวงสมร</t>
  </si>
  <si>
    <t>นาคชำนาญ</t>
  </si>
  <si>
    <t>พงษ์อิ่ม</t>
  </si>
  <si>
    <t>131/9</t>
  </si>
  <si>
    <t>ทองดอนน้อย</t>
  </si>
  <si>
    <t>บ้านโคกมะขวิด</t>
  </si>
  <si>
    <t>136/3</t>
  </si>
  <si>
    <t>ประพันธ์</t>
  </si>
  <si>
    <t>น้ำพริกแกงเผ็ด</t>
  </si>
  <si>
    <t>ส่งเสริมอาชีพปลูกผักผสมผสาน</t>
  </si>
  <si>
    <t>154</t>
  </si>
  <si>
    <t>ประกอบ</t>
  </si>
  <si>
    <t>136/2</t>
  </si>
  <si>
    <t>เบ็ญจา</t>
  </si>
  <si>
    <t>ฟักทอง</t>
  </si>
  <si>
    <t>บ้านดอนมะกอก</t>
  </si>
  <si>
    <t>สุกันยา</t>
  </si>
  <si>
    <t>พัฒนมาศ</t>
  </si>
  <si>
    <t>แรงครุฑ</t>
  </si>
  <si>
    <t>22/1</t>
  </si>
  <si>
    <t>โอษฐ์</t>
  </si>
  <si>
    <t>สะอาดเอี่ยม</t>
  </si>
  <si>
    <t>77/19</t>
  </si>
  <si>
    <t>จวบ</t>
  </si>
  <si>
    <t>อาจหาญ</t>
  </si>
  <si>
    <t>22/7</t>
  </si>
  <si>
    <t>จอม</t>
  </si>
  <si>
    <t>73/1</t>
  </si>
  <si>
    <t>อารีวรรณ</t>
  </si>
  <si>
    <t>บุญประสพ</t>
  </si>
  <si>
    <t>หนองตากยา</t>
  </si>
  <si>
    <t>11/5</t>
  </si>
  <si>
    <t>ลำยอง</t>
  </si>
  <si>
    <t>ทองมา</t>
  </si>
  <si>
    <t>เพาะเห็ดฟาง</t>
  </si>
  <si>
    <t>บ้านหนองตากยา</t>
  </si>
  <si>
    <t>102/3</t>
  </si>
  <si>
    <t>ขวัญตา</t>
  </si>
  <si>
    <t>เสตะพันธ์</t>
  </si>
  <si>
    <t>จักสานเส้นพลาสติก</t>
  </si>
  <si>
    <t>ปลูกกล้วยหอมปลอดภัย</t>
  </si>
  <si>
    <t>112800.00</t>
  </si>
  <si>
    <t>ลภัสชวัล</t>
  </si>
  <si>
    <t>พัดเวที</t>
  </si>
  <si>
    <t>มนัสนันท์</t>
  </si>
  <si>
    <t>14/4</t>
  </si>
  <si>
    <t>ณีรนุช</t>
  </si>
  <si>
    <t>จำเรียง</t>
  </si>
  <si>
    <t>นาคโต</t>
  </si>
  <si>
    <t>สามร้อยงาม</t>
  </si>
  <si>
    <t>บ้านโกรกตารอด</t>
  </si>
  <si>
    <t>8/2</t>
  </si>
  <si>
    <t>สุขศรี</t>
  </si>
  <si>
    <t>ผลไม้แช่อิ่ม</t>
  </si>
  <si>
    <t>ส่งเสริมการทำผลไม้แปรรูป</t>
  </si>
  <si>
    <t>สอดสุข</t>
  </si>
  <si>
    <t>บ้านวังผาตาด</t>
  </si>
  <si>
    <t>หินดาด</t>
  </si>
  <si>
    <t>ทัศนีย์</t>
  </si>
  <si>
    <t>ทองพูลศักดิ์</t>
  </si>
  <si>
    <t>กล้วยทอดแปรรูป</t>
  </si>
  <si>
    <t>บ้านอ่างหิน</t>
  </si>
  <si>
    <t>วังไผ่</t>
  </si>
  <si>
    <t>ห้วยกระเจา</t>
  </si>
  <si>
    <t>42/2</t>
  </si>
  <si>
    <t>สกุลลดา</t>
  </si>
  <si>
    <t>เมืองมล</t>
  </si>
  <si>
    <t>สารอินทรีย์ปรับสภาพดิน</t>
  </si>
  <si>
    <t>กลุ่มผู้เลี้ยงสุกร หมู่ 8 บ้านหนองหิน</t>
  </si>
  <si>
    <t>56280.00</t>
  </si>
  <si>
    <t>บ้านตรอกสะเดา</t>
  </si>
  <si>
    <t>ทุ่งสมอ</t>
  </si>
  <si>
    <t>พนมทวน</t>
  </si>
  <si>
    <t>102</t>
  </si>
  <si>
    <t>สุชาดา</t>
  </si>
  <si>
    <t>กระต่าย</t>
  </si>
  <si>
    <t>บายศรีจากผ้า/ทอผ้าขาวม้า</t>
  </si>
  <si>
    <t>ประดิษฐ์ใบตองและดอกไม้สด</t>
  </si>
  <si>
    <t>237</t>
  </si>
  <si>
    <t>มณีรัตน์</t>
  </si>
  <si>
    <t>ประทุมสูตร</t>
  </si>
  <si>
    <t>พัฒนาศักยภาพการเลี้ยงโคขุน</t>
  </si>
  <si>
    <t>204/5</t>
  </si>
  <si>
    <t>บุปผา</t>
  </si>
  <si>
    <t>เพชรปานกัน</t>
  </si>
  <si>
    <t>สืบดา</t>
  </si>
  <si>
    <t>เลี้ยงกุ้งก้ามแดง</t>
  </si>
  <si>
    <t>สืบดี</t>
  </si>
  <si>
    <t>เสมอ</t>
  </si>
  <si>
    <t>การินทร์</t>
  </si>
  <si>
    <t>130/1</t>
  </si>
  <si>
    <t>มีจันทร์</t>
  </si>
  <si>
    <t>สระสีสม</t>
  </si>
  <si>
    <t>พัฒนาศักยภาพกลุ่มผู้เลี้ยงโคขุน หมู่ 8 บ้านอ่างหิน</t>
  </si>
  <si>
    <t>45000.00</t>
  </si>
  <si>
    <t>109/3</t>
  </si>
  <si>
    <t>พัชรินทร์</t>
  </si>
  <si>
    <t>นิยมไทย</t>
  </si>
  <si>
    <t>120</t>
  </si>
  <si>
    <t>จารุณี</t>
  </si>
  <si>
    <t>ทองต่อ</t>
  </si>
  <si>
    <t>69/2</t>
  </si>
  <si>
    <t>ปานเหลือง</t>
  </si>
  <si>
    <t>เพาะเห็ดฟางในโรงเรือน</t>
  </si>
  <si>
    <t>23/3</t>
  </si>
  <si>
    <t xml:space="preserve">วราภรณ์ </t>
  </si>
  <si>
    <t xml:space="preserve"> มงกุฏแก้ว</t>
  </si>
  <si>
    <t>กลุ่มปลูกแตงกวา</t>
  </si>
  <si>
    <t>32/71</t>
  </si>
  <si>
    <t>นงค์คาร</t>
  </si>
  <si>
    <t>จันทมาตร</t>
  </si>
  <si>
    <t>รัชนี</t>
  </si>
  <si>
    <t>บุญก่อสร้าง</t>
  </si>
  <si>
    <t>ปลูกบวบ</t>
  </si>
  <si>
    <t>ลินจง</t>
  </si>
  <si>
    <t>ต่วนเครือ</t>
  </si>
  <si>
    <t>ข้าวเกรียบฟักข้่าว</t>
  </si>
  <si>
    <t>36/1</t>
  </si>
  <si>
    <t>คงคา</t>
  </si>
  <si>
    <t>1/15</t>
  </si>
  <si>
    <t>สายทอง</t>
  </si>
  <si>
    <t>สุภาพ</t>
  </si>
  <si>
    <t>ลูกปลา</t>
  </si>
  <si>
    <t>พรหมชนะ</t>
  </si>
  <si>
    <t>23/2</t>
  </si>
  <si>
    <t>อรัญญา</t>
  </si>
  <si>
    <t>จันทร์มณี</t>
  </si>
  <si>
    <t>หนิ่งน้อย</t>
  </si>
  <si>
    <t>ขามเทศ</t>
  </si>
  <si>
    <t>176</t>
  </si>
  <si>
    <t>เปรมปรีดา</t>
  </si>
  <si>
    <t>57/3</t>
  </si>
  <si>
    <t>พะยอม</t>
  </si>
  <si>
    <t>เจเถื่อน</t>
  </si>
  <si>
    <t>1710100087410</t>
  </si>
  <si>
    <t>1710900098734</t>
  </si>
  <si>
    <t>1719900007869</t>
  </si>
  <si>
    <t>1729900103922</t>
  </si>
  <si>
    <t>2410600020536</t>
  </si>
  <si>
    <t>2710100018149</t>
  </si>
  <si>
    <t>3240800085372</t>
  </si>
  <si>
    <t>3301600153722</t>
  </si>
  <si>
    <t>3330900580200</t>
  </si>
  <si>
    <t>3410101405589</t>
  </si>
  <si>
    <t>3411700010841</t>
  </si>
  <si>
    <t>3450600852581</t>
  </si>
  <si>
    <t>3451000310150</t>
  </si>
  <si>
    <t>3610400384786</t>
  </si>
  <si>
    <t>3620100436845</t>
  </si>
  <si>
    <t>3620100436853</t>
  </si>
  <si>
    <t>3700200386555</t>
  </si>
  <si>
    <t>3700200401015</t>
  </si>
  <si>
    <t>3700700382524</t>
  </si>
  <si>
    <t>3710100177261</t>
  </si>
  <si>
    <t>3710100177849</t>
  </si>
  <si>
    <t>3710100333999</t>
  </si>
  <si>
    <t>3710100335631</t>
  </si>
  <si>
    <t>3710100678856</t>
  </si>
  <si>
    <t>3710100831921</t>
  </si>
  <si>
    <t>3710100957666</t>
  </si>
  <si>
    <t>3710100959308</t>
  </si>
  <si>
    <t>3710200083765</t>
  </si>
  <si>
    <t>3710200084281</t>
  </si>
  <si>
    <t>3710300043811</t>
  </si>
  <si>
    <t>3710300090909</t>
  </si>
  <si>
    <t>3710300139193</t>
  </si>
  <si>
    <t>3710300467328</t>
  </si>
  <si>
    <t>3710300473824</t>
  </si>
  <si>
    <t>3710300507150</t>
  </si>
  <si>
    <t>3710300521519</t>
  </si>
  <si>
    <t>3710400017685</t>
  </si>
  <si>
    <t>3710400017723</t>
  </si>
  <si>
    <t>3710400017731</t>
  </si>
  <si>
    <t>3710500341221</t>
  </si>
  <si>
    <t>3710600053456</t>
  </si>
  <si>
    <t>3710600134219</t>
  </si>
  <si>
    <t>3710600134375</t>
  </si>
  <si>
    <t>3710600135371</t>
  </si>
  <si>
    <t>3710600140731</t>
  </si>
  <si>
    <t>3710600170118</t>
  </si>
  <si>
    <t>3710600222886</t>
  </si>
  <si>
    <t>3710600223351</t>
  </si>
  <si>
    <t>3710600224421</t>
  </si>
  <si>
    <t>3710600224714</t>
  </si>
  <si>
    <t>3710600226377</t>
  </si>
  <si>
    <t>3710600226822</t>
  </si>
  <si>
    <t>3710600254885</t>
  </si>
  <si>
    <t>3710600269998</t>
  </si>
  <si>
    <t>3710600270007</t>
  </si>
  <si>
    <t>3710600418977</t>
  </si>
  <si>
    <t>3710600422958</t>
  </si>
  <si>
    <t>3710600437530</t>
  </si>
  <si>
    <t>3710600530203</t>
  </si>
  <si>
    <t>3710600589623</t>
  </si>
  <si>
    <t>3710600589747</t>
  </si>
  <si>
    <t>3710600629854</t>
  </si>
  <si>
    <t>3710600806136</t>
  </si>
  <si>
    <t>3710600872066</t>
  </si>
  <si>
    <t>3710600876053</t>
  </si>
  <si>
    <t>3710700033244</t>
  </si>
  <si>
    <t>3710700034607</t>
  </si>
  <si>
    <t>3710900103581</t>
  </si>
  <si>
    <t>3710900286065</t>
  </si>
  <si>
    <t>3710900479921</t>
  </si>
  <si>
    <t>3710900491939</t>
  </si>
  <si>
    <t>3710900496400</t>
  </si>
  <si>
    <t>3710900521374</t>
  </si>
  <si>
    <t>3720700387178</t>
  </si>
  <si>
    <t>3720900217292</t>
  </si>
  <si>
    <t>3730100457477</t>
  </si>
  <si>
    <t>3730200818927</t>
  </si>
  <si>
    <t>3730600388890</t>
  </si>
  <si>
    <t>3810600156602</t>
  </si>
  <si>
    <t>5240899009262</t>
  </si>
  <si>
    <t>5710190011224</t>
  </si>
  <si>
    <t>5710600006926</t>
  </si>
  <si>
    <t>5710600019751</t>
  </si>
  <si>
    <t>5710900048047</t>
  </si>
  <si>
    <t>5711000023332</t>
  </si>
  <si>
    <t>5711100003171</t>
  </si>
  <si>
    <t>5720700065746</t>
  </si>
  <si>
    <t>5730201184286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</si>
</sst>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 tint="4.9989318521683403E-2"/>
      <name val="TH SarabunIT๙"/>
      <family val="2"/>
    </font>
    <font>
      <sz val="11"/>
      <color theme="1" tint="4.9989318521683403E-2"/>
      <name val="TH SarabunIT๙"/>
      <family val="2"/>
    </font>
    <font>
      <b/>
      <sz val="16"/>
      <color theme="1" tint="4.9989318521683403E-2"/>
      <name val="TH SarabunIT๙"/>
      <family val="2"/>
    </font>
    <font>
      <b/>
      <sz val="11"/>
      <color theme="1" tint="4.9989318521683403E-2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0"/>
      <name val="TH SarabunIT๙"/>
      <family val="2"/>
    </font>
    <font>
      <b/>
      <sz val="15"/>
      <color theme="1"/>
      <name val="TH SarabunIT๙"/>
      <family val="2"/>
    </font>
    <font>
      <b/>
      <sz val="16"/>
      <name val="TH SarabunIT๙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187" fontId="3" fillId="2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87" fontId="3" fillId="0" borderId="4" xfId="1" applyNumberFormat="1" applyFont="1" applyBorder="1" applyAlignment="1">
      <alignment vertical="center" wrapText="1"/>
    </xf>
    <xf numFmtId="187" fontId="3" fillId="0" borderId="4" xfId="1" applyNumberFormat="1" applyFont="1" applyBorder="1" applyAlignment="1">
      <alignment horizontal="right" vertical="center" wrapText="1"/>
    </xf>
    <xf numFmtId="43" fontId="3" fillId="0" borderId="4" xfId="1" applyFont="1" applyBorder="1" applyAlignment="1">
      <alignment vertical="center" wrapText="1"/>
    </xf>
    <xf numFmtId="187" fontId="2" fillId="0" borderId="0" xfId="1" applyNumberFormat="1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/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87" fontId="3" fillId="4" borderId="1" xfId="1" applyNumberFormat="1" applyFont="1" applyFill="1" applyBorder="1" applyAlignment="1">
      <alignment horizontal="center" vertical="center" wrapText="1"/>
    </xf>
    <xf numFmtId="187" fontId="3" fillId="4" borderId="1" xfId="1" applyNumberFormat="1" applyFont="1" applyFill="1" applyBorder="1" applyAlignment="1">
      <alignment horizontal="left" vertical="center" wrapText="1"/>
    </xf>
    <xf numFmtId="43" fontId="3" fillId="4" borderId="1" xfId="1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7" fontId="2" fillId="0" borderId="1" xfId="1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top" wrapText="1"/>
    </xf>
    <xf numFmtId="43" fontId="8" fillId="5" borderId="1" xfId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right" vertical="top" wrapText="1"/>
    </xf>
    <xf numFmtId="43" fontId="2" fillId="0" borderId="1" xfId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43" fontId="8" fillId="0" borderId="1" xfId="1" applyFont="1" applyFill="1" applyBorder="1" applyAlignment="1">
      <alignment horizontal="right" vertical="top" wrapText="1"/>
    </xf>
    <xf numFmtId="43" fontId="2" fillId="0" borderId="1" xfId="1" applyFont="1" applyFill="1" applyBorder="1" applyAlignment="1">
      <alignment vertical="center" wrapText="1"/>
    </xf>
    <xf numFmtId="0" fontId="2" fillId="0" borderId="0" xfId="0" applyFont="1" applyFill="1"/>
    <xf numFmtId="187" fontId="8" fillId="5" borderId="1" xfId="1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right"/>
    </xf>
    <xf numFmtId="187" fontId="8" fillId="5" borderId="1" xfId="1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vertical="center" wrapText="1"/>
    </xf>
    <xf numFmtId="187" fontId="3" fillId="0" borderId="1" xfId="1" applyNumberFormat="1" applyFont="1" applyFill="1" applyBorder="1" applyAlignment="1">
      <alignment vertical="center" wrapText="1"/>
    </xf>
    <xf numFmtId="187" fontId="9" fillId="0" borderId="10" xfId="1" applyNumberFormat="1" applyFont="1" applyBorder="1" applyAlignment="1">
      <alignment horizontal="right" vertical="center"/>
    </xf>
    <xf numFmtId="187" fontId="3" fillId="0" borderId="1" xfId="1" applyNumberFormat="1" applyFont="1" applyFill="1" applyBorder="1" applyAlignment="1">
      <alignment horizontal="right" vertical="center" wrapText="1"/>
    </xf>
    <xf numFmtId="187" fontId="9" fillId="0" borderId="1" xfId="1" applyNumberFormat="1" applyFont="1" applyBorder="1" applyAlignment="1">
      <alignment horizontal="center" vertical="center"/>
    </xf>
    <xf numFmtId="43" fontId="9" fillId="5" borderId="1" xfId="1" applyFont="1" applyFill="1" applyBorder="1" applyAlignment="1">
      <alignment horizontal="right" vertical="center" wrapText="1"/>
    </xf>
    <xf numFmtId="187" fontId="9" fillId="0" borderId="1" xfId="1" applyNumberFormat="1" applyFont="1" applyBorder="1" applyAlignment="1">
      <alignment horizontal="right"/>
    </xf>
    <xf numFmtId="43" fontId="3" fillId="0" borderId="1" xfId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187" fontId="10" fillId="0" borderId="0" xfId="1" applyNumberFormat="1" applyFont="1"/>
    <xf numFmtId="187" fontId="10" fillId="0" borderId="0" xfId="1" applyNumberFormat="1" applyFont="1" applyFill="1"/>
    <xf numFmtId="43" fontId="10" fillId="0" borderId="0" xfId="1" applyFont="1"/>
    <xf numFmtId="187" fontId="2" fillId="0" borderId="0" xfId="1" applyNumberFormat="1" applyFont="1" applyFill="1"/>
    <xf numFmtId="43" fontId="2" fillId="0" borderId="0" xfId="1" applyFont="1"/>
    <xf numFmtId="0" fontId="11" fillId="0" borderId="0" xfId="0" applyFont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87" fontId="3" fillId="6" borderId="1" xfId="1" applyNumberFormat="1" applyFont="1" applyFill="1" applyBorder="1" applyAlignment="1">
      <alignment horizontal="center" vertical="center" wrapText="1"/>
    </xf>
    <xf numFmtId="187" fontId="3" fillId="6" borderId="1" xfId="1" applyNumberFormat="1" applyFont="1" applyFill="1" applyBorder="1" applyAlignment="1">
      <alignment horizontal="left" vertical="center" wrapText="1"/>
    </xf>
    <xf numFmtId="43" fontId="3" fillId="6" borderId="1" xfId="1" applyFont="1" applyFill="1" applyBorder="1" applyAlignment="1">
      <alignment horizontal="center" vertical="center" wrapText="1"/>
    </xf>
    <xf numFmtId="187" fontId="9" fillId="0" borderId="10" xfId="1" applyNumberFormat="1" applyFont="1" applyBorder="1" applyAlignment="1">
      <alignment horizontal="right"/>
    </xf>
    <xf numFmtId="43" fontId="9" fillId="5" borderId="1" xfId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2" fillId="7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3;&#3617;&#3617;&#3634;&#3594;&#3637;&#3614;&#3594;&#3640;&#3617;&#3594;&#3609;/171113184943_&#3611;&#3621;&#3656;&#3629;&#3618;&#3585;&#3641;&#3657;&#3627;&#3617;&#3640;&#3609;&#3648;&#3623;&#3637;&#3618;&#3609;%20&#3629;&#3640;&#3604;&#3627;&#3609;&#3640;&#3609;%20&#3611;&#3637;%2060%20(13%20&#3614;&#3618;.60)%20-&#3626;&#3633;&#3617;&#3617;&#3634;&#3594;&#3637;&#36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มุนเวียน"/>
      <sheetName val="อุดหนุน"/>
      <sheetName val="1.หมุนเวียน 60 ใช้"/>
      <sheetName val="สัมมาชีพ60"/>
      <sheetName val="2.วัตถุประสงค์กองทุน 60"/>
      <sheetName val="ภาพรวม"/>
      <sheetName val="3.สัมมาชีพล่าสุด"/>
      <sheetName val="ใช้ 13 พย.60"/>
      <sheetName val="สัมมาชีพ 13"/>
      <sheetName val="วัตถุประสงค์ 13"/>
      <sheetName val="สัมมาชีพ2"/>
      <sheetName val="วัตถุประสงค์ 2"/>
    </sheetNames>
    <sheetDataSet>
      <sheetData sheetId="0"/>
      <sheetData sheetId="1"/>
      <sheetData sheetId="2"/>
      <sheetData sheetId="3"/>
      <sheetData sheetId="4">
        <row r="5">
          <cell r="J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L4" sqref="L4"/>
    </sheetView>
  </sheetViews>
  <sheetFormatPr defaultRowHeight="20.25" x14ac:dyDescent="0.3"/>
  <cols>
    <col min="1" max="1" width="5.75" style="1" customWidth="1"/>
    <col min="2" max="2" width="16.125" style="2" customWidth="1"/>
    <col min="3" max="3" width="18.75" style="16" customWidth="1"/>
    <col min="4" max="4" width="19.5" style="16" customWidth="1"/>
    <col min="5" max="5" width="16.5" style="16" customWidth="1"/>
    <col min="6" max="6" width="12" style="2" customWidth="1"/>
    <col min="7" max="16384" width="9" style="2"/>
  </cols>
  <sheetData>
    <row r="1" spans="1:6" ht="19.5" customHeight="1" x14ac:dyDescent="0.3">
      <c r="B1" s="91" t="s">
        <v>13</v>
      </c>
      <c r="C1" s="91"/>
      <c r="D1" s="91"/>
      <c r="E1" s="91"/>
      <c r="F1" s="91"/>
    </row>
    <row r="2" spans="1:6" ht="19.5" customHeight="1" x14ac:dyDescent="0.3">
      <c r="B2" s="91" t="s">
        <v>14</v>
      </c>
      <c r="C2" s="91"/>
      <c r="D2" s="91"/>
      <c r="E2" s="91"/>
      <c r="F2" s="91"/>
    </row>
    <row r="3" spans="1:6" ht="19.5" customHeight="1" x14ac:dyDescent="0.3">
      <c r="A3" s="3" t="s">
        <v>3</v>
      </c>
      <c r="B3" s="4" t="s">
        <v>7</v>
      </c>
      <c r="C3" s="5" t="s">
        <v>15</v>
      </c>
      <c r="D3" s="6" t="s">
        <v>16</v>
      </c>
      <c r="E3" s="5" t="s">
        <v>17</v>
      </c>
      <c r="F3" s="4" t="s">
        <v>18</v>
      </c>
    </row>
    <row r="4" spans="1:6" ht="19.5" customHeight="1" x14ac:dyDescent="0.3">
      <c r="A4" s="7">
        <v>1</v>
      </c>
      <c r="B4" s="8" t="s">
        <v>19</v>
      </c>
      <c r="C4" s="9">
        <v>24000000</v>
      </c>
      <c r="D4" s="9">
        <v>122</v>
      </c>
      <c r="E4" s="9">
        <v>24000000</v>
      </c>
      <c r="F4" s="10">
        <f>+E4*100/C4</f>
        <v>100</v>
      </c>
    </row>
    <row r="5" spans="1:6" ht="19.5" customHeight="1" x14ac:dyDescent="0.3">
      <c r="A5" s="7">
        <v>2</v>
      </c>
      <c r="B5" s="8" t="s">
        <v>20</v>
      </c>
      <c r="C5" s="9">
        <v>60000000</v>
      </c>
      <c r="D5" s="9">
        <v>0</v>
      </c>
      <c r="E5" s="9">
        <v>0</v>
      </c>
      <c r="F5" s="10">
        <v>0</v>
      </c>
    </row>
    <row r="6" spans="1:6" ht="19.5" customHeight="1" x14ac:dyDescent="0.3">
      <c r="A6" s="7">
        <v>3</v>
      </c>
      <c r="B6" s="8" t="s">
        <v>21</v>
      </c>
      <c r="C6" s="9">
        <v>40000000</v>
      </c>
      <c r="D6" s="9">
        <v>332</v>
      </c>
      <c r="E6" s="9">
        <v>40000000</v>
      </c>
      <c r="F6" s="10">
        <f>+E6*100/C6</f>
        <v>100</v>
      </c>
    </row>
    <row r="7" spans="1:6" ht="19.5" customHeight="1" x14ac:dyDescent="0.3">
      <c r="A7" s="7">
        <v>4</v>
      </c>
      <c r="B7" s="8" t="s">
        <v>22</v>
      </c>
      <c r="C7" s="9">
        <v>40000000</v>
      </c>
      <c r="D7" s="9">
        <v>353</v>
      </c>
      <c r="E7" s="9">
        <v>40000000</v>
      </c>
      <c r="F7" s="10">
        <f t="shared" ref="F7:F70" si="0">+E7*100/C7</f>
        <v>100</v>
      </c>
    </row>
    <row r="8" spans="1:6" ht="19.5" customHeight="1" x14ac:dyDescent="0.3">
      <c r="A8" s="7">
        <v>5</v>
      </c>
      <c r="B8" s="8" t="s">
        <v>23</v>
      </c>
      <c r="C8" s="9">
        <v>40000000</v>
      </c>
      <c r="D8" s="9">
        <v>384</v>
      </c>
      <c r="E8" s="9">
        <v>40000000</v>
      </c>
      <c r="F8" s="10">
        <f t="shared" si="0"/>
        <v>100</v>
      </c>
    </row>
    <row r="9" spans="1:6" ht="19.5" customHeight="1" x14ac:dyDescent="0.3">
      <c r="A9" s="7">
        <v>6</v>
      </c>
      <c r="B9" s="8" t="s">
        <v>24</v>
      </c>
      <c r="C9" s="9">
        <v>60000000</v>
      </c>
      <c r="D9" s="9">
        <v>453</v>
      </c>
      <c r="E9" s="9">
        <v>60000000</v>
      </c>
      <c r="F9" s="10">
        <f t="shared" si="0"/>
        <v>100</v>
      </c>
    </row>
    <row r="10" spans="1:6" ht="19.5" customHeight="1" x14ac:dyDescent="0.3">
      <c r="A10" s="7">
        <v>7</v>
      </c>
      <c r="B10" s="8" t="s">
        <v>25</v>
      </c>
      <c r="C10" s="9">
        <v>24000000</v>
      </c>
      <c r="D10" s="9">
        <v>65</v>
      </c>
      <c r="E10" s="9">
        <v>12475000</v>
      </c>
      <c r="F10" s="10">
        <f t="shared" si="0"/>
        <v>51.979166666666664</v>
      </c>
    </row>
    <row r="11" spans="1:6" ht="19.5" customHeight="1" x14ac:dyDescent="0.3">
      <c r="A11" s="7">
        <v>8</v>
      </c>
      <c r="B11" s="8" t="s">
        <v>26</v>
      </c>
      <c r="C11" s="9">
        <v>40000000</v>
      </c>
      <c r="D11" s="9">
        <v>145</v>
      </c>
      <c r="E11" s="9">
        <v>26632605</v>
      </c>
      <c r="F11" s="10">
        <f t="shared" si="0"/>
        <v>66.581512500000002</v>
      </c>
    </row>
    <row r="12" spans="1:6" ht="19.5" customHeight="1" x14ac:dyDescent="0.3">
      <c r="A12" s="7">
        <v>9</v>
      </c>
      <c r="B12" s="8" t="s">
        <v>27</v>
      </c>
      <c r="C12" s="9">
        <v>60000000</v>
      </c>
      <c r="D12" s="9">
        <v>62</v>
      </c>
      <c r="E12" s="9">
        <v>11348870</v>
      </c>
      <c r="F12" s="10">
        <f t="shared" si="0"/>
        <v>18.914783333333332</v>
      </c>
    </row>
    <row r="13" spans="1:6" ht="19.5" customHeight="1" x14ac:dyDescent="0.3">
      <c r="A13" s="7">
        <v>10</v>
      </c>
      <c r="B13" s="8" t="s">
        <v>28</v>
      </c>
      <c r="C13" s="9">
        <v>24000000</v>
      </c>
      <c r="D13" s="9">
        <v>315</v>
      </c>
      <c r="E13" s="9">
        <v>24000000</v>
      </c>
      <c r="F13" s="10">
        <f t="shared" si="0"/>
        <v>100</v>
      </c>
    </row>
    <row r="14" spans="1:6" ht="19.5" customHeight="1" x14ac:dyDescent="0.3">
      <c r="A14" s="7">
        <v>11</v>
      </c>
      <c r="B14" s="8" t="s">
        <v>29</v>
      </c>
      <c r="C14" s="9">
        <v>60000000</v>
      </c>
      <c r="D14" s="9">
        <v>744</v>
      </c>
      <c r="E14" s="9">
        <v>60000000</v>
      </c>
      <c r="F14" s="10">
        <f t="shared" si="0"/>
        <v>100</v>
      </c>
    </row>
    <row r="15" spans="1:6" ht="19.5" customHeight="1" x14ac:dyDescent="0.3">
      <c r="A15" s="7">
        <v>12</v>
      </c>
      <c r="B15" s="8" t="s">
        <v>30</v>
      </c>
      <c r="C15" s="9">
        <v>24000000</v>
      </c>
      <c r="D15" s="9">
        <v>151</v>
      </c>
      <c r="E15" s="9">
        <v>24000000</v>
      </c>
      <c r="F15" s="10">
        <f t="shared" si="0"/>
        <v>100</v>
      </c>
    </row>
    <row r="16" spans="1:6" ht="19.5" customHeight="1" x14ac:dyDescent="0.3">
      <c r="A16" s="7">
        <v>13</v>
      </c>
      <c r="B16" s="8" t="s">
        <v>31</v>
      </c>
      <c r="C16" s="9">
        <v>40000000</v>
      </c>
      <c r="D16" s="9">
        <v>211</v>
      </c>
      <c r="E16" s="9">
        <v>40000000</v>
      </c>
      <c r="F16" s="10">
        <f t="shared" si="0"/>
        <v>100</v>
      </c>
    </row>
    <row r="17" spans="1:6" ht="19.5" customHeight="1" x14ac:dyDescent="0.3">
      <c r="A17" s="7">
        <v>14</v>
      </c>
      <c r="B17" s="8" t="s">
        <v>32</v>
      </c>
      <c r="C17" s="9">
        <v>24000000</v>
      </c>
      <c r="D17" s="9">
        <v>127</v>
      </c>
      <c r="E17" s="9">
        <v>23961507</v>
      </c>
      <c r="F17" s="10">
        <f t="shared" si="0"/>
        <v>99.839612500000001</v>
      </c>
    </row>
    <row r="18" spans="1:6" ht="19.5" customHeight="1" x14ac:dyDescent="0.3">
      <c r="A18" s="7">
        <v>15</v>
      </c>
      <c r="B18" s="8" t="s">
        <v>33</v>
      </c>
      <c r="C18" s="9">
        <v>40000000</v>
      </c>
      <c r="D18" s="9">
        <v>178</v>
      </c>
      <c r="E18" s="9">
        <v>31326660</v>
      </c>
      <c r="F18" s="10">
        <f t="shared" si="0"/>
        <v>78.316649999999996</v>
      </c>
    </row>
    <row r="19" spans="1:6" ht="19.5" customHeight="1" x14ac:dyDescent="0.3">
      <c r="A19" s="7">
        <v>16</v>
      </c>
      <c r="B19" s="8" t="s">
        <v>34</v>
      </c>
      <c r="C19" s="9">
        <v>24000000</v>
      </c>
      <c r="D19" s="9">
        <v>104</v>
      </c>
      <c r="E19" s="9">
        <v>15263000</v>
      </c>
      <c r="F19" s="10">
        <f t="shared" si="0"/>
        <v>63.595833333333331</v>
      </c>
    </row>
    <row r="20" spans="1:6" ht="19.5" customHeight="1" x14ac:dyDescent="0.3">
      <c r="A20" s="7">
        <v>17</v>
      </c>
      <c r="B20" s="8" t="s">
        <v>35</v>
      </c>
      <c r="C20" s="9">
        <v>40000000</v>
      </c>
      <c r="D20" s="9">
        <v>208</v>
      </c>
      <c r="E20" s="9">
        <v>40000000</v>
      </c>
      <c r="F20" s="10">
        <f t="shared" si="0"/>
        <v>100</v>
      </c>
    </row>
    <row r="21" spans="1:6" ht="19.5" customHeight="1" x14ac:dyDescent="0.3">
      <c r="A21" s="7">
        <v>18</v>
      </c>
      <c r="B21" s="8" t="s">
        <v>36</v>
      </c>
      <c r="C21" s="9">
        <v>40000000</v>
      </c>
      <c r="D21" s="9">
        <v>502</v>
      </c>
      <c r="E21" s="9">
        <v>40000000</v>
      </c>
      <c r="F21" s="10">
        <f t="shared" si="0"/>
        <v>100</v>
      </c>
    </row>
    <row r="22" spans="1:6" ht="19.5" customHeight="1" x14ac:dyDescent="0.3">
      <c r="A22" s="7">
        <v>19</v>
      </c>
      <c r="B22" s="8" t="s">
        <v>37</v>
      </c>
      <c r="C22" s="9">
        <v>60000000</v>
      </c>
      <c r="D22" s="9">
        <v>764</v>
      </c>
      <c r="E22" s="9">
        <v>60000000</v>
      </c>
      <c r="F22" s="10">
        <f t="shared" si="0"/>
        <v>100</v>
      </c>
    </row>
    <row r="23" spans="1:6" ht="19.5" customHeight="1" x14ac:dyDescent="0.3">
      <c r="A23" s="7">
        <v>20</v>
      </c>
      <c r="B23" s="8" t="s">
        <v>38</v>
      </c>
      <c r="C23" s="9">
        <v>60000000</v>
      </c>
      <c r="D23" s="9">
        <v>266</v>
      </c>
      <c r="E23" s="9">
        <v>52003330</v>
      </c>
      <c r="F23" s="10">
        <f t="shared" si="0"/>
        <v>86.672216666666671</v>
      </c>
    </row>
    <row r="24" spans="1:6" ht="19.5" customHeight="1" x14ac:dyDescent="0.3">
      <c r="A24" s="7">
        <v>21</v>
      </c>
      <c r="B24" s="8" t="s">
        <v>39</v>
      </c>
      <c r="C24" s="9">
        <v>60000000</v>
      </c>
      <c r="D24" s="9">
        <v>368</v>
      </c>
      <c r="E24" s="9">
        <v>59424550</v>
      </c>
      <c r="F24" s="10">
        <f t="shared" si="0"/>
        <v>99.040916666666661</v>
      </c>
    </row>
    <row r="25" spans="1:6" ht="19.5" customHeight="1" x14ac:dyDescent="0.3">
      <c r="A25" s="7">
        <v>22</v>
      </c>
      <c r="B25" s="8" t="s">
        <v>40</v>
      </c>
      <c r="C25" s="9">
        <v>60000000</v>
      </c>
      <c r="D25" s="9">
        <v>212</v>
      </c>
      <c r="E25" s="9">
        <v>38482600</v>
      </c>
      <c r="F25" s="10">
        <f t="shared" si="0"/>
        <v>64.137666666666661</v>
      </c>
    </row>
    <row r="26" spans="1:6" ht="19.5" customHeight="1" x14ac:dyDescent="0.3">
      <c r="A26" s="7">
        <v>23</v>
      </c>
      <c r="B26" s="8" t="s">
        <v>41</v>
      </c>
      <c r="C26" s="9">
        <v>40000000</v>
      </c>
      <c r="D26" s="9">
        <v>0</v>
      </c>
      <c r="E26" s="9">
        <v>0</v>
      </c>
      <c r="F26" s="10">
        <f t="shared" si="0"/>
        <v>0</v>
      </c>
    </row>
    <row r="27" spans="1:6" ht="19.5" customHeight="1" x14ac:dyDescent="0.3">
      <c r="A27" s="7">
        <v>24</v>
      </c>
      <c r="B27" s="8" t="s">
        <v>42</v>
      </c>
      <c r="C27" s="9">
        <v>24000000</v>
      </c>
      <c r="D27" s="9">
        <v>149</v>
      </c>
      <c r="E27" s="9">
        <v>24000000</v>
      </c>
      <c r="F27" s="10">
        <f t="shared" si="0"/>
        <v>100</v>
      </c>
    </row>
    <row r="28" spans="1:6" ht="19.5" customHeight="1" x14ac:dyDescent="0.3">
      <c r="A28" s="7">
        <v>25</v>
      </c>
      <c r="B28" s="8" t="s">
        <v>43</v>
      </c>
      <c r="C28" s="9">
        <v>24000000</v>
      </c>
      <c r="D28" s="9">
        <v>189</v>
      </c>
      <c r="E28" s="9">
        <v>24000000</v>
      </c>
      <c r="F28" s="10">
        <f t="shared" si="0"/>
        <v>100</v>
      </c>
    </row>
    <row r="29" spans="1:6" ht="19.5" customHeight="1" x14ac:dyDescent="0.3">
      <c r="A29" s="7">
        <v>26</v>
      </c>
      <c r="B29" s="8" t="s">
        <v>44</v>
      </c>
      <c r="C29" s="9">
        <v>60000000</v>
      </c>
      <c r="D29" s="9">
        <v>423</v>
      </c>
      <c r="E29" s="9">
        <v>57208100</v>
      </c>
      <c r="F29" s="10">
        <f t="shared" si="0"/>
        <v>95.346833333333336</v>
      </c>
    </row>
    <row r="30" spans="1:6" ht="19.5" customHeight="1" x14ac:dyDescent="0.3">
      <c r="A30" s="7">
        <v>27</v>
      </c>
      <c r="B30" s="8" t="s">
        <v>45</v>
      </c>
      <c r="C30" s="9">
        <v>60000000</v>
      </c>
      <c r="D30" s="9">
        <v>34</v>
      </c>
      <c r="E30" s="9">
        <v>5039638</v>
      </c>
      <c r="F30" s="10">
        <f t="shared" si="0"/>
        <v>8.3993966666666662</v>
      </c>
    </row>
    <row r="31" spans="1:6" ht="19.5" customHeight="1" x14ac:dyDescent="0.3">
      <c r="A31" s="7">
        <v>28</v>
      </c>
      <c r="B31" s="8" t="s">
        <v>46</v>
      </c>
      <c r="C31" s="9">
        <v>24000000</v>
      </c>
      <c r="D31" s="9">
        <v>130</v>
      </c>
      <c r="E31" s="9">
        <v>24000000</v>
      </c>
      <c r="F31" s="10">
        <f t="shared" si="0"/>
        <v>100</v>
      </c>
    </row>
    <row r="32" spans="1:6" ht="19.5" customHeight="1" x14ac:dyDescent="0.3">
      <c r="A32" s="7">
        <v>29</v>
      </c>
      <c r="B32" s="8" t="s">
        <v>47</v>
      </c>
      <c r="C32" s="9">
        <v>24000000</v>
      </c>
      <c r="D32" s="9">
        <v>161</v>
      </c>
      <c r="E32" s="9">
        <v>24000000</v>
      </c>
      <c r="F32" s="10">
        <f t="shared" si="0"/>
        <v>100</v>
      </c>
    </row>
    <row r="33" spans="1:6" ht="19.5" customHeight="1" x14ac:dyDescent="0.3">
      <c r="A33" s="7">
        <v>30</v>
      </c>
      <c r="B33" s="8" t="s">
        <v>48</v>
      </c>
      <c r="C33" s="9">
        <v>40000000</v>
      </c>
      <c r="D33" s="9">
        <v>119</v>
      </c>
      <c r="E33" s="9">
        <v>22196600</v>
      </c>
      <c r="F33" s="10">
        <f t="shared" si="0"/>
        <v>55.491500000000002</v>
      </c>
    </row>
    <row r="34" spans="1:6" ht="19.5" customHeight="1" x14ac:dyDescent="0.3">
      <c r="A34" s="7">
        <v>31</v>
      </c>
      <c r="B34" s="8" t="s">
        <v>49</v>
      </c>
      <c r="C34" s="9">
        <v>40000000</v>
      </c>
      <c r="D34" s="9">
        <v>252</v>
      </c>
      <c r="E34" s="9">
        <v>23564750</v>
      </c>
      <c r="F34" s="10">
        <f t="shared" si="0"/>
        <v>58.911875000000002</v>
      </c>
    </row>
    <row r="35" spans="1:6" ht="19.5" customHeight="1" x14ac:dyDescent="0.3">
      <c r="A35" s="7">
        <v>32</v>
      </c>
      <c r="B35" s="8" t="s">
        <v>50</v>
      </c>
      <c r="C35" s="9">
        <v>24000000</v>
      </c>
      <c r="D35" s="9">
        <v>150</v>
      </c>
      <c r="E35" s="9">
        <v>10624430</v>
      </c>
      <c r="F35" s="10">
        <f t="shared" si="0"/>
        <v>44.268458333333335</v>
      </c>
    </row>
    <row r="36" spans="1:6" ht="19.5" customHeight="1" x14ac:dyDescent="0.3">
      <c r="A36" s="7">
        <v>33</v>
      </c>
      <c r="B36" s="8" t="s">
        <v>51</v>
      </c>
      <c r="C36" s="9">
        <v>24000000</v>
      </c>
      <c r="D36" s="9">
        <v>139</v>
      </c>
      <c r="E36" s="9">
        <v>23353900</v>
      </c>
      <c r="F36" s="10">
        <f t="shared" si="0"/>
        <v>97.307916666666671</v>
      </c>
    </row>
    <row r="37" spans="1:6" ht="19.5" customHeight="1" x14ac:dyDescent="0.3">
      <c r="A37" s="7">
        <v>34</v>
      </c>
      <c r="B37" s="8" t="s">
        <v>52</v>
      </c>
      <c r="C37" s="9">
        <v>24000000</v>
      </c>
      <c r="D37" s="9">
        <v>40</v>
      </c>
      <c r="E37" s="9">
        <v>6154480</v>
      </c>
      <c r="F37" s="10">
        <f t="shared" si="0"/>
        <v>25.643666666666668</v>
      </c>
    </row>
    <row r="38" spans="1:6" ht="19.5" customHeight="1" x14ac:dyDescent="0.3">
      <c r="A38" s="7">
        <v>35</v>
      </c>
      <c r="B38" s="8" t="s">
        <v>53</v>
      </c>
      <c r="C38" s="9">
        <v>24000000</v>
      </c>
      <c r="D38" s="9">
        <v>152</v>
      </c>
      <c r="E38" s="9">
        <v>24000000</v>
      </c>
      <c r="F38" s="10">
        <f t="shared" si="0"/>
        <v>100</v>
      </c>
    </row>
    <row r="39" spans="1:6" ht="19.5" customHeight="1" x14ac:dyDescent="0.3">
      <c r="A39" s="7">
        <v>36</v>
      </c>
      <c r="B39" s="8" t="s">
        <v>54</v>
      </c>
      <c r="C39" s="9">
        <v>40000000</v>
      </c>
      <c r="D39" s="9">
        <v>27</v>
      </c>
      <c r="E39" s="9">
        <v>2195000</v>
      </c>
      <c r="F39" s="10">
        <f t="shared" si="0"/>
        <v>5.4874999999999998</v>
      </c>
    </row>
    <row r="40" spans="1:6" ht="19.5" customHeight="1" x14ac:dyDescent="0.3">
      <c r="A40" s="7">
        <v>37</v>
      </c>
      <c r="B40" s="8" t="s">
        <v>55</v>
      </c>
      <c r="C40" s="9">
        <v>24000000</v>
      </c>
      <c r="D40" s="9">
        <v>16</v>
      </c>
      <c r="E40" s="9">
        <v>3030040</v>
      </c>
      <c r="F40" s="10">
        <f t="shared" si="0"/>
        <v>12.625166666666667</v>
      </c>
    </row>
    <row r="41" spans="1:6" ht="19.5" customHeight="1" x14ac:dyDescent="0.3">
      <c r="A41" s="7">
        <v>38</v>
      </c>
      <c r="B41" s="8" t="s">
        <v>56</v>
      </c>
      <c r="C41" s="9">
        <v>40000000</v>
      </c>
      <c r="D41" s="9">
        <v>496</v>
      </c>
      <c r="E41" s="9">
        <v>40000000</v>
      </c>
      <c r="F41" s="10">
        <f t="shared" si="0"/>
        <v>100</v>
      </c>
    </row>
    <row r="42" spans="1:6" ht="19.5" customHeight="1" x14ac:dyDescent="0.3">
      <c r="A42" s="7">
        <v>39</v>
      </c>
      <c r="B42" s="8" t="s">
        <v>57</v>
      </c>
      <c r="C42" s="9">
        <v>24000000</v>
      </c>
      <c r="D42" s="9">
        <v>247</v>
      </c>
      <c r="E42" s="9">
        <v>24000000</v>
      </c>
      <c r="F42" s="10">
        <f t="shared" si="0"/>
        <v>100</v>
      </c>
    </row>
    <row r="43" spans="1:6" ht="19.5" customHeight="1" x14ac:dyDescent="0.3">
      <c r="A43" s="7">
        <v>40</v>
      </c>
      <c r="B43" s="8" t="s">
        <v>58</v>
      </c>
      <c r="C43" s="9">
        <v>24000000</v>
      </c>
      <c r="D43" s="9">
        <v>110</v>
      </c>
      <c r="E43" s="9">
        <v>18520150</v>
      </c>
      <c r="F43" s="10">
        <f t="shared" si="0"/>
        <v>77.167291666666671</v>
      </c>
    </row>
    <row r="44" spans="1:6" ht="19.5" customHeight="1" x14ac:dyDescent="0.3">
      <c r="A44" s="7">
        <v>41</v>
      </c>
      <c r="B44" s="8" t="s">
        <v>59</v>
      </c>
      <c r="C44" s="9">
        <v>24000000</v>
      </c>
      <c r="D44" s="9">
        <v>373</v>
      </c>
      <c r="E44" s="9">
        <v>23900000</v>
      </c>
      <c r="F44" s="10">
        <f t="shared" si="0"/>
        <v>99.583333333333329</v>
      </c>
    </row>
    <row r="45" spans="1:6" ht="19.5" customHeight="1" x14ac:dyDescent="0.3">
      <c r="A45" s="7">
        <v>42</v>
      </c>
      <c r="B45" s="8" t="s">
        <v>60</v>
      </c>
      <c r="C45" s="9">
        <v>24000000</v>
      </c>
      <c r="D45" s="9">
        <v>13</v>
      </c>
      <c r="E45" s="9">
        <v>2399600</v>
      </c>
      <c r="F45" s="10">
        <f t="shared" si="0"/>
        <v>9.9983333333333331</v>
      </c>
    </row>
    <row r="46" spans="1:6" ht="19.5" customHeight="1" x14ac:dyDescent="0.3">
      <c r="A46" s="7">
        <v>43</v>
      </c>
      <c r="B46" s="8" t="s">
        <v>61</v>
      </c>
      <c r="C46" s="9">
        <v>40000000</v>
      </c>
      <c r="D46" s="9">
        <v>112</v>
      </c>
      <c r="E46" s="9">
        <v>21016958</v>
      </c>
      <c r="F46" s="10">
        <f t="shared" si="0"/>
        <v>52.542394999999999</v>
      </c>
    </row>
    <row r="47" spans="1:6" ht="19.5" customHeight="1" x14ac:dyDescent="0.3">
      <c r="A47" s="7">
        <v>44</v>
      </c>
      <c r="B47" s="8" t="s">
        <v>62</v>
      </c>
      <c r="C47" s="9">
        <v>40000000</v>
      </c>
      <c r="D47" s="9">
        <v>209</v>
      </c>
      <c r="E47" s="9">
        <v>33719150</v>
      </c>
      <c r="F47" s="10">
        <f t="shared" si="0"/>
        <v>84.297875000000005</v>
      </c>
    </row>
    <row r="48" spans="1:6" ht="19.5" customHeight="1" x14ac:dyDescent="0.3">
      <c r="A48" s="7">
        <v>45</v>
      </c>
      <c r="B48" s="8" t="s">
        <v>63</v>
      </c>
      <c r="C48" s="9">
        <v>60000000</v>
      </c>
      <c r="D48" s="9">
        <v>984</v>
      </c>
      <c r="E48" s="9">
        <v>60000000</v>
      </c>
      <c r="F48" s="10">
        <f t="shared" si="0"/>
        <v>100</v>
      </c>
    </row>
    <row r="49" spans="1:6" ht="19.5" customHeight="1" x14ac:dyDescent="0.3">
      <c r="A49" s="7">
        <v>46</v>
      </c>
      <c r="B49" s="8" t="s">
        <v>64</v>
      </c>
      <c r="C49" s="9">
        <v>40000000</v>
      </c>
      <c r="D49" s="9">
        <v>109</v>
      </c>
      <c r="E49" s="9">
        <v>19333650</v>
      </c>
      <c r="F49" s="10">
        <f t="shared" si="0"/>
        <v>48.334125</v>
      </c>
    </row>
    <row r="50" spans="1:6" ht="19.5" customHeight="1" x14ac:dyDescent="0.3">
      <c r="A50" s="7">
        <v>47</v>
      </c>
      <c r="B50" s="8" t="s">
        <v>65</v>
      </c>
      <c r="C50" s="9">
        <v>40000000</v>
      </c>
      <c r="D50" s="9">
        <v>217</v>
      </c>
      <c r="E50" s="9">
        <v>24711879</v>
      </c>
      <c r="F50" s="10">
        <f t="shared" si="0"/>
        <v>61.779697499999997</v>
      </c>
    </row>
    <row r="51" spans="1:6" ht="19.5" customHeight="1" x14ac:dyDescent="0.3">
      <c r="A51" s="7">
        <v>48</v>
      </c>
      <c r="B51" s="8" t="s">
        <v>66</v>
      </c>
      <c r="C51" s="9">
        <v>24000000</v>
      </c>
      <c r="D51" s="9">
        <v>51</v>
      </c>
      <c r="E51" s="9">
        <v>5632500</v>
      </c>
      <c r="F51" s="10">
        <f t="shared" si="0"/>
        <v>23.46875</v>
      </c>
    </row>
    <row r="52" spans="1:6" ht="19.5" customHeight="1" x14ac:dyDescent="0.3">
      <c r="A52" s="7">
        <v>49</v>
      </c>
      <c r="B52" s="8" t="s">
        <v>67</v>
      </c>
      <c r="C52" s="9">
        <v>60000000</v>
      </c>
      <c r="D52" s="9">
        <v>773</v>
      </c>
      <c r="E52" s="9">
        <v>60000000</v>
      </c>
      <c r="F52" s="10">
        <f t="shared" si="0"/>
        <v>100</v>
      </c>
    </row>
    <row r="53" spans="1:6" ht="19.5" customHeight="1" x14ac:dyDescent="0.3">
      <c r="A53" s="7">
        <v>50</v>
      </c>
      <c r="B53" s="8" t="s">
        <v>68</v>
      </c>
      <c r="C53" s="9">
        <v>60000000</v>
      </c>
      <c r="D53" s="9">
        <v>404</v>
      </c>
      <c r="E53" s="9">
        <v>60000000</v>
      </c>
      <c r="F53" s="10">
        <f t="shared" si="0"/>
        <v>100</v>
      </c>
    </row>
    <row r="54" spans="1:6" ht="19.5" customHeight="1" x14ac:dyDescent="0.3">
      <c r="A54" s="7">
        <v>51</v>
      </c>
      <c r="B54" s="8" t="s">
        <v>69</v>
      </c>
      <c r="C54" s="9">
        <v>60000000</v>
      </c>
      <c r="D54" s="9">
        <v>302</v>
      </c>
      <c r="E54" s="9">
        <v>57797570</v>
      </c>
      <c r="F54" s="10">
        <f t="shared" si="0"/>
        <v>96.329283333333336</v>
      </c>
    </row>
    <row r="55" spans="1:6" ht="19.5" customHeight="1" x14ac:dyDescent="0.3">
      <c r="A55" s="7">
        <v>52</v>
      </c>
      <c r="B55" s="8" t="s">
        <v>70</v>
      </c>
      <c r="C55" s="9">
        <v>24000000</v>
      </c>
      <c r="D55" s="9">
        <v>20</v>
      </c>
      <c r="E55" s="9">
        <v>2049140</v>
      </c>
      <c r="F55" s="10">
        <f t="shared" si="0"/>
        <v>8.5380833333333328</v>
      </c>
    </row>
    <row r="56" spans="1:6" ht="19.5" customHeight="1" x14ac:dyDescent="0.3">
      <c r="A56" s="7">
        <v>53</v>
      </c>
      <c r="B56" s="8" t="s">
        <v>71</v>
      </c>
      <c r="C56" s="9">
        <v>60000000</v>
      </c>
      <c r="D56" s="9">
        <v>55</v>
      </c>
      <c r="E56" s="9">
        <v>9807260</v>
      </c>
      <c r="F56" s="10">
        <f t="shared" si="0"/>
        <v>16.345433333333332</v>
      </c>
    </row>
    <row r="57" spans="1:6" ht="19.5" customHeight="1" x14ac:dyDescent="0.3">
      <c r="A57" s="7">
        <v>54</v>
      </c>
      <c r="B57" s="8" t="s">
        <v>72</v>
      </c>
      <c r="C57" s="9">
        <v>24000000</v>
      </c>
      <c r="D57" s="9">
        <v>17</v>
      </c>
      <c r="E57" s="9">
        <v>2245000</v>
      </c>
      <c r="F57" s="10">
        <f t="shared" si="0"/>
        <v>9.3541666666666661</v>
      </c>
    </row>
    <row r="58" spans="1:6" ht="19.5" customHeight="1" x14ac:dyDescent="0.3">
      <c r="A58" s="7">
        <v>55</v>
      </c>
      <c r="B58" s="8" t="s">
        <v>73</v>
      </c>
      <c r="C58" s="9">
        <v>24000000</v>
      </c>
      <c r="D58" s="9">
        <v>17</v>
      </c>
      <c r="E58" s="9">
        <v>3397000</v>
      </c>
      <c r="F58" s="10">
        <f t="shared" si="0"/>
        <v>14.154166666666667</v>
      </c>
    </row>
    <row r="59" spans="1:6" ht="19.5" customHeight="1" x14ac:dyDescent="0.3">
      <c r="A59" s="7">
        <v>56</v>
      </c>
      <c r="B59" s="8" t="s">
        <v>74</v>
      </c>
      <c r="C59" s="9">
        <v>40000000</v>
      </c>
      <c r="D59" s="9">
        <v>116</v>
      </c>
      <c r="E59" s="9">
        <v>19124397</v>
      </c>
      <c r="F59" s="10">
        <f t="shared" si="0"/>
        <v>47.810992499999998</v>
      </c>
    </row>
    <row r="60" spans="1:6" ht="19.5" customHeight="1" x14ac:dyDescent="0.3">
      <c r="A60" s="7">
        <v>57</v>
      </c>
      <c r="B60" s="8" t="s">
        <v>75</v>
      </c>
      <c r="C60" s="9">
        <v>24000000</v>
      </c>
      <c r="D60" s="9">
        <v>158</v>
      </c>
      <c r="E60" s="9">
        <v>24000000</v>
      </c>
      <c r="F60" s="10">
        <f t="shared" si="0"/>
        <v>100</v>
      </c>
    </row>
    <row r="61" spans="1:6" ht="19.5" customHeight="1" x14ac:dyDescent="0.3">
      <c r="A61" s="7">
        <v>58</v>
      </c>
      <c r="B61" s="8" t="s">
        <v>76</v>
      </c>
      <c r="C61" s="9">
        <v>24000000</v>
      </c>
      <c r="D61" s="9">
        <v>45</v>
      </c>
      <c r="E61" s="9">
        <v>6430000</v>
      </c>
      <c r="F61" s="10">
        <f t="shared" si="0"/>
        <v>26.791666666666668</v>
      </c>
    </row>
    <row r="62" spans="1:6" ht="19.5" customHeight="1" x14ac:dyDescent="0.3">
      <c r="A62" s="7">
        <v>59</v>
      </c>
      <c r="B62" s="8" t="s">
        <v>77</v>
      </c>
      <c r="C62" s="9">
        <v>40000000</v>
      </c>
      <c r="D62" s="9">
        <v>138</v>
      </c>
      <c r="E62" s="9">
        <v>15057400</v>
      </c>
      <c r="F62" s="10">
        <f t="shared" si="0"/>
        <v>37.643500000000003</v>
      </c>
    </row>
    <row r="63" spans="1:6" ht="19.5" customHeight="1" x14ac:dyDescent="0.3">
      <c r="A63" s="7">
        <v>60</v>
      </c>
      <c r="B63" s="8" t="s">
        <v>78</v>
      </c>
      <c r="C63" s="9">
        <v>60000000</v>
      </c>
      <c r="D63" s="9">
        <v>111</v>
      </c>
      <c r="E63" s="9">
        <v>21758727</v>
      </c>
      <c r="F63" s="10">
        <f t="shared" si="0"/>
        <v>36.264544999999998</v>
      </c>
    </row>
    <row r="64" spans="1:6" ht="19.5" customHeight="1" x14ac:dyDescent="0.3">
      <c r="A64" s="7">
        <v>61</v>
      </c>
      <c r="B64" s="8" t="s">
        <v>79</v>
      </c>
      <c r="C64" s="9">
        <v>60000000</v>
      </c>
      <c r="D64" s="9">
        <v>1195</v>
      </c>
      <c r="E64" s="9">
        <v>60000000</v>
      </c>
      <c r="F64" s="10">
        <f t="shared" si="0"/>
        <v>100</v>
      </c>
    </row>
    <row r="65" spans="1:6" ht="19.5" customHeight="1" x14ac:dyDescent="0.3">
      <c r="A65" s="7">
        <v>62</v>
      </c>
      <c r="B65" s="8" t="s">
        <v>80</v>
      </c>
      <c r="C65" s="9">
        <v>40000000</v>
      </c>
      <c r="D65" s="9">
        <v>252</v>
      </c>
      <c r="E65" s="9">
        <v>24085090</v>
      </c>
      <c r="F65" s="10">
        <f t="shared" si="0"/>
        <v>60.212724999999999</v>
      </c>
    </row>
    <row r="66" spans="1:6" ht="19.5" customHeight="1" x14ac:dyDescent="0.3">
      <c r="A66" s="7">
        <v>63</v>
      </c>
      <c r="B66" s="8" t="s">
        <v>81</v>
      </c>
      <c r="C66" s="9">
        <v>24000000</v>
      </c>
      <c r="D66" s="9">
        <v>217</v>
      </c>
      <c r="E66" s="9">
        <v>24000000</v>
      </c>
      <c r="F66" s="10">
        <f t="shared" si="0"/>
        <v>100</v>
      </c>
    </row>
    <row r="67" spans="1:6" ht="19.5" customHeight="1" x14ac:dyDescent="0.3">
      <c r="A67" s="7">
        <v>64</v>
      </c>
      <c r="B67" s="8" t="s">
        <v>82</v>
      </c>
      <c r="C67" s="9">
        <v>24000000</v>
      </c>
      <c r="D67" s="9">
        <v>194</v>
      </c>
      <c r="E67" s="9">
        <v>23999998</v>
      </c>
      <c r="F67" s="10">
        <f t="shared" si="0"/>
        <v>99.999991666666673</v>
      </c>
    </row>
    <row r="68" spans="1:6" ht="19.5" customHeight="1" x14ac:dyDescent="0.3">
      <c r="A68" s="7">
        <v>65</v>
      </c>
      <c r="B68" s="8" t="s">
        <v>83</v>
      </c>
      <c r="C68" s="9">
        <v>24000000</v>
      </c>
      <c r="D68" s="9">
        <v>526</v>
      </c>
      <c r="E68" s="9">
        <v>23966000</v>
      </c>
      <c r="F68" s="10">
        <f t="shared" si="0"/>
        <v>99.858333333333334</v>
      </c>
    </row>
    <row r="69" spans="1:6" ht="19.5" customHeight="1" x14ac:dyDescent="0.3">
      <c r="A69" s="7">
        <v>66</v>
      </c>
      <c r="B69" s="8" t="s">
        <v>84</v>
      </c>
      <c r="C69" s="9">
        <v>60000000</v>
      </c>
      <c r="D69" s="9">
        <v>437</v>
      </c>
      <c r="E69" s="9">
        <v>60000000</v>
      </c>
      <c r="F69" s="10">
        <f t="shared" si="0"/>
        <v>100</v>
      </c>
    </row>
    <row r="70" spans="1:6" ht="19.5" customHeight="1" x14ac:dyDescent="0.3">
      <c r="A70" s="7">
        <v>67</v>
      </c>
      <c r="B70" s="8" t="s">
        <v>85</v>
      </c>
      <c r="C70" s="9">
        <v>24000000</v>
      </c>
      <c r="D70" s="9">
        <v>318</v>
      </c>
      <c r="E70" s="9">
        <v>24000000</v>
      </c>
      <c r="F70" s="10">
        <f t="shared" si="0"/>
        <v>100</v>
      </c>
    </row>
    <row r="71" spans="1:6" ht="19.5" customHeight="1" x14ac:dyDescent="0.3">
      <c r="A71" s="7">
        <v>68</v>
      </c>
      <c r="B71" s="8" t="s">
        <v>86</v>
      </c>
      <c r="C71" s="9">
        <v>24000000</v>
      </c>
      <c r="D71" s="9">
        <v>173</v>
      </c>
      <c r="E71" s="9">
        <v>23930000</v>
      </c>
      <c r="F71" s="10">
        <f t="shared" ref="F71:F81" si="1">+E71*100/C71</f>
        <v>99.708333333333329</v>
      </c>
    </row>
    <row r="72" spans="1:6" ht="19.5" customHeight="1" x14ac:dyDescent="0.3">
      <c r="A72" s="7">
        <v>69</v>
      </c>
      <c r="B72" s="8" t="s">
        <v>87</v>
      </c>
      <c r="C72" s="9">
        <v>60000000</v>
      </c>
      <c r="D72" s="9">
        <v>269</v>
      </c>
      <c r="E72" s="9">
        <v>25965607</v>
      </c>
      <c r="F72" s="10">
        <f t="shared" si="1"/>
        <v>43.276011666666669</v>
      </c>
    </row>
    <row r="73" spans="1:6" ht="19.5" customHeight="1" x14ac:dyDescent="0.3">
      <c r="A73" s="7">
        <v>70</v>
      </c>
      <c r="B73" s="8" t="s">
        <v>88</v>
      </c>
      <c r="C73" s="9">
        <v>24000000</v>
      </c>
      <c r="D73" s="9">
        <v>177</v>
      </c>
      <c r="E73" s="9">
        <v>14162800</v>
      </c>
      <c r="F73" s="10">
        <f t="shared" si="1"/>
        <v>59.011666666666663</v>
      </c>
    </row>
    <row r="74" spans="1:6" ht="19.5" customHeight="1" x14ac:dyDescent="0.3">
      <c r="A74" s="7">
        <v>71</v>
      </c>
      <c r="B74" s="8" t="s">
        <v>89</v>
      </c>
      <c r="C74" s="9">
        <v>60000000</v>
      </c>
      <c r="D74" s="9">
        <v>218</v>
      </c>
      <c r="E74" s="9">
        <v>34365768</v>
      </c>
      <c r="F74" s="10">
        <f t="shared" si="1"/>
        <v>57.27628</v>
      </c>
    </row>
    <row r="75" spans="1:6" ht="19.5" customHeight="1" x14ac:dyDescent="0.3">
      <c r="A75" s="7">
        <v>72</v>
      </c>
      <c r="B75" s="8" t="s">
        <v>90</v>
      </c>
      <c r="C75" s="9">
        <v>60000000</v>
      </c>
      <c r="D75" s="9">
        <v>347</v>
      </c>
      <c r="E75" s="9">
        <v>39971655</v>
      </c>
      <c r="F75" s="10">
        <f t="shared" si="1"/>
        <v>66.619425000000007</v>
      </c>
    </row>
    <row r="76" spans="1:6" ht="19.5" customHeight="1" x14ac:dyDescent="0.3">
      <c r="A76" s="7">
        <v>73</v>
      </c>
      <c r="B76" s="8" t="s">
        <v>91</v>
      </c>
      <c r="C76" s="9">
        <v>24000000</v>
      </c>
      <c r="D76" s="9">
        <v>47</v>
      </c>
      <c r="E76" s="9">
        <v>2680000</v>
      </c>
      <c r="F76" s="10">
        <f t="shared" si="1"/>
        <v>11.166666666666666</v>
      </c>
    </row>
    <row r="77" spans="1:6" ht="19.5" customHeight="1" x14ac:dyDescent="0.3">
      <c r="A77" s="7">
        <v>74</v>
      </c>
      <c r="B77" s="8" t="s">
        <v>92</v>
      </c>
      <c r="C77" s="9">
        <v>40000000</v>
      </c>
      <c r="D77" s="9">
        <v>244</v>
      </c>
      <c r="E77" s="9">
        <v>32836010</v>
      </c>
      <c r="F77" s="10">
        <f t="shared" si="1"/>
        <v>82.090024999999997</v>
      </c>
    </row>
    <row r="78" spans="1:6" ht="19.5" customHeight="1" x14ac:dyDescent="0.3">
      <c r="A78" s="7">
        <v>75</v>
      </c>
      <c r="B78" s="8" t="s">
        <v>93</v>
      </c>
      <c r="C78" s="9">
        <v>40000000</v>
      </c>
      <c r="D78" s="9">
        <v>306</v>
      </c>
      <c r="E78" s="9">
        <v>40000000</v>
      </c>
      <c r="F78" s="10">
        <f t="shared" si="1"/>
        <v>100</v>
      </c>
    </row>
    <row r="79" spans="1:6" ht="19.5" customHeight="1" x14ac:dyDescent="0.3">
      <c r="A79" s="7">
        <v>76</v>
      </c>
      <c r="B79" s="8" t="s">
        <v>0</v>
      </c>
      <c r="C79" s="9">
        <v>24000000</v>
      </c>
      <c r="D79" s="9">
        <v>296</v>
      </c>
      <c r="E79" s="9">
        <v>24000000</v>
      </c>
      <c r="F79" s="10">
        <f t="shared" si="1"/>
        <v>100</v>
      </c>
    </row>
    <row r="80" spans="1:6" ht="19.5" customHeight="1" x14ac:dyDescent="0.3">
      <c r="A80" s="7">
        <v>77</v>
      </c>
      <c r="B80" s="8" t="s">
        <v>94</v>
      </c>
      <c r="C80" s="9">
        <v>24000000</v>
      </c>
      <c r="D80" s="9">
        <v>176</v>
      </c>
      <c r="E80" s="9">
        <v>23673000</v>
      </c>
      <c r="F80" s="10">
        <f t="shared" si="1"/>
        <v>98.637500000000003</v>
      </c>
    </row>
    <row r="81" spans="1:6" ht="19.5" customHeight="1" thickBot="1" x14ac:dyDescent="0.35">
      <c r="A81" s="11" t="s">
        <v>14</v>
      </c>
      <c r="B81" s="12" t="s">
        <v>95</v>
      </c>
      <c r="C81" s="13">
        <v>2956000000</v>
      </c>
      <c r="D81" s="13">
        <f>SUM(D4:D80)</f>
        <v>18516</v>
      </c>
      <c r="E81" s="14">
        <f>SUM(E4:E80)</f>
        <v>2092821369</v>
      </c>
      <c r="F81" s="15">
        <f t="shared" si="1"/>
        <v>70.799099086603519</v>
      </c>
    </row>
    <row r="82" spans="1:6" ht="21" thickTop="1" x14ac:dyDescent="0.3"/>
  </sheetData>
  <mergeCells count="2">
    <mergeCell ref="B1:F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K7" sqref="K7"/>
    </sheetView>
  </sheetViews>
  <sheetFormatPr defaultRowHeight="20.25" x14ac:dyDescent="0.25"/>
  <cols>
    <col min="1" max="1" width="4.75" style="28" customWidth="1"/>
    <col min="2" max="2" width="12.875" style="17" customWidth="1"/>
    <col min="3" max="3" width="16.875" style="17" customWidth="1"/>
    <col min="4" max="4" width="9.125" style="17" bestFit="1" customWidth="1"/>
    <col min="5" max="5" width="15" style="17" bestFit="1" customWidth="1"/>
    <col min="6" max="6" width="9.125" style="17" bestFit="1" customWidth="1"/>
    <col min="7" max="7" width="15" style="17" bestFit="1" customWidth="1"/>
    <col min="8" max="8" width="12.875" style="17" bestFit="1" customWidth="1"/>
    <col min="9" max="16384" width="9" style="17"/>
  </cols>
  <sheetData>
    <row r="1" spans="1:8" s="31" customFormat="1" ht="23.25" customHeight="1" x14ac:dyDescent="0.25">
      <c r="A1" s="30"/>
      <c r="B1" s="92" t="s">
        <v>96</v>
      </c>
      <c r="C1" s="93"/>
      <c r="D1" s="93"/>
      <c r="E1" s="93"/>
      <c r="F1" s="93"/>
      <c r="G1" s="93"/>
      <c r="H1" s="93"/>
    </row>
    <row r="2" spans="1:8" ht="23.25" customHeight="1" x14ac:dyDescent="0.3">
      <c r="A2" s="94" t="s">
        <v>3</v>
      </c>
      <c r="B2" s="96" t="s">
        <v>7</v>
      </c>
      <c r="C2" s="96" t="s">
        <v>97</v>
      </c>
      <c r="D2" s="98" t="s">
        <v>98</v>
      </c>
      <c r="E2" s="98"/>
      <c r="F2" s="98" t="s">
        <v>99</v>
      </c>
      <c r="G2" s="98"/>
      <c r="H2" s="98"/>
    </row>
    <row r="3" spans="1:8" ht="23.25" customHeight="1" x14ac:dyDescent="0.3">
      <c r="A3" s="95"/>
      <c r="B3" s="97"/>
      <c r="C3" s="97"/>
      <c r="D3" s="32" t="s">
        <v>100</v>
      </c>
      <c r="E3" s="32" t="s">
        <v>101</v>
      </c>
      <c r="F3" s="32" t="s">
        <v>100</v>
      </c>
      <c r="G3" s="32" t="s">
        <v>101</v>
      </c>
      <c r="H3" s="32" t="s">
        <v>102</v>
      </c>
    </row>
    <row r="4" spans="1:8" ht="23.25" customHeight="1" x14ac:dyDescent="0.25">
      <c r="A4" s="18">
        <v>1</v>
      </c>
      <c r="B4" s="19" t="s">
        <v>19</v>
      </c>
      <c r="C4" s="20">
        <v>3000000</v>
      </c>
      <c r="D4" s="21">
        <v>11</v>
      </c>
      <c r="E4" s="20">
        <v>1780490</v>
      </c>
      <c r="F4" s="21">
        <v>11</v>
      </c>
      <c r="G4" s="20">
        <v>1780490</v>
      </c>
      <c r="H4" s="22">
        <f>+G4*100/C4</f>
        <v>59.349666666666664</v>
      </c>
    </row>
    <row r="5" spans="1:8" ht="23.25" customHeight="1" x14ac:dyDescent="0.25">
      <c r="A5" s="18">
        <v>2</v>
      </c>
      <c r="B5" s="19" t="s">
        <v>20</v>
      </c>
      <c r="C5" s="20">
        <v>5000000</v>
      </c>
      <c r="D5" s="21">
        <v>0</v>
      </c>
      <c r="E5" s="21">
        <v>0</v>
      </c>
      <c r="F5" s="21">
        <v>0</v>
      </c>
      <c r="G5" s="21">
        <v>0</v>
      </c>
      <c r="H5" s="22">
        <v>0</v>
      </c>
    </row>
    <row r="6" spans="1:8" ht="23.25" customHeight="1" x14ac:dyDescent="0.25">
      <c r="A6" s="18">
        <v>3</v>
      </c>
      <c r="B6" s="19" t="s">
        <v>21</v>
      </c>
      <c r="C6" s="20">
        <v>4000000</v>
      </c>
      <c r="D6" s="21">
        <v>22</v>
      </c>
      <c r="E6" s="20">
        <v>2159826</v>
      </c>
      <c r="F6" s="21">
        <v>16</v>
      </c>
      <c r="G6" s="20">
        <v>1799734</v>
      </c>
      <c r="H6" s="22">
        <f>+G6*100/C6</f>
        <v>44.99335</v>
      </c>
    </row>
    <row r="7" spans="1:8" ht="23.25" customHeight="1" x14ac:dyDescent="0.25">
      <c r="A7" s="18">
        <v>4</v>
      </c>
      <c r="B7" s="19" t="s">
        <v>22</v>
      </c>
      <c r="C7" s="20">
        <v>4000000</v>
      </c>
      <c r="D7" s="21">
        <v>22</v>
      </c>
      <c r="E7" s="20">
        <v>4000000</v>
      </c>
      <c r="F7" s="21">
        <v>22</v>
      </c>
      <c r="G7" s="20">
        <v>4000000</v>
      </c>
      <c r="H7" s="22">
        <f t="shared" ref="H7:H70" si="0">+G7*100/C7</f>
        <v>100</v>
      </c>
    </row>
    <row r="8" spans="1:8" ht="23.25" customHeight="1" x14ac:dyDescent="0.25">
      <c r="A8" s="18">
        <v>5</v>
      </c>
      <c r="B8" s="19" t="s">
        <v>23</v>
      </c>
      <c r="C8" s="20">
        <v>4000000</v>
      </c>
      <c r="D8" s="21">
        <v>33</v>
      </c>
      <c r="E8" s="20">
        <v>4000000</v>
      </c>
      <c r="F8" s="21">
        <v>33</v>
      </c>
      <c r="G8" s="20">
        <v>4000000</v>
      </c>
      <c r="H8" s="22">
        <f t="shared" si="0"/>
        <v>100</v>
      </c>
    </row>
    <row r="9" spans="1:8" ht="23.25" customHeight="1" x14ac:dyDescent="0.25">
      <c r="A9" s="18">
        <v>6</v>
      </c>
      <c r="B9" s="19" t="s">
        <v>24</v>
      </c>
      <c r="C9" s="20">
        <v>5000000</v>
      </c>
      <c r="D9" s="21">
        <v>43</v>
      </c>
      <c r="E9" s="20">
        <v>5000000</v>
      </c>
      <c r="F9" s="21">
        <v>43</v>
      </c>
      <c r="G9" s="20">
        <v>5000000</v>
      </c>
      <c r="H9" s="22">
        <f t="shared" si="0"/>
        <v>100</v>
      </c>
    </row>
    <row r="10" spans="1:8" ht="23.25" customHeight="1" x14ac:dyDescent="0.25">
      <c r="A10" s="18">
        <v>7</v>
      </c>
      <c r="B10" s="19" t="s">
        <v>25</v>
      </c>
      <c r="C10" s="20">
        <v>3000000</v>
      </c>
      <c r="D10" s="21">
        <v>12</v>
      </c>
      <c r="E10" s="20">
        <v>717310</v>
      </c>
      <c r="F10" s="21">
        <v>12</v>
      </c>
      <c r="G10" s="20">
        <v>717310</v>
      </c>
      <c r="H10" s="22">
        <f t="shared" si="0"/>
        <v>23.910333333333334</v>
      </c>
    </row>
    <row r="11" spans="1:8" ht="23.25" customHeight="1" x14ac:dyDescent="0.25">
      <c r="A11" s="18">
        <v>8</v>
      </c>
      <c r="B11" s="19" t="s">
        <v>26</v>
      </c>
      <c r="C11" s="20">
        <v>4000000</v>
      </c>
      <c r="D11" s="21">
        <v>28</v>
      </c>
      <c r="E11" s="20">
        <v>3191625</v>
      </c>
      <c r="F11" s="21">
        <v>28</v>
      </c>
      <c r="G11" s="20">
        <v>3191625</v>
      </c>
      <c r="H11" s="22">
        <f t="shared" si="0"/>
        <v>79.790625000000006</v>
      </c>
    </row>
    <row r="12" spans="1:8" ht="23.25" customHeight="1" x14ac:dyDescent="0.25">
      <c r="A12" s="18">
        <v>9</v>
      </c>
      <c r="B12" s="19" t="s">
        <v>27</v>
      </c>
      <c r="C12" s="20">
        <v>5000000</v>
      </c>
      <c r="D12" s="21">
        <v>26</v>
      </c>
      <c r="E12" s="20">
        <v>4147387</v>
      </c>
      <c r="F12" s="21">
        <v>26</v>
      </c>
      <c r="G12" s="20">
        <v>4147387</v>
      </c>
      <c r="H12" s="22">
        <f t="shared" si="0"/>
        <v>82.947739999999996</v>
      </c>
    </row>
    <row r="13" spans="1:8" ht="23.25" customHeight="1" x14ac:dyDescent="0.25">
      <c r="A13" s="18">
        <v>10</v>
      </c>
      <c r="B13" s="19" t="s">
        <v>28</v>
      </c>
      <c r="C13" s="20">
        <v>3000000</v>
      </c>
      <c r="D13" s="21">
        <v>30</v>
      </c>
      <c r="E13" s="20">
        <v>3000000</v>
      </c>
      <c r="F13" s="21">
        <v>30</v>
      </c>
      <c r="G13" s="20">
        <v>3000000</v>
      </c>
      <c r="H13" s="22">
        <f t="shared" si="0"/>
        <v>100</v>
      </c>
    </row>
    <row r="14" spans="1:8" ht="23.25" customHeight="1" x14ac:dyDescent="0.25">
      <c r="A14" s="18">
        <v>11</v>
      </c>
      <c r="B14" s="19" t="s">
        <v>29</v>
      </c>
      <c r="C14" s="20">
        <v>5000000</v>
      </c>
      <c r="D14" s="21">
        <v>127</v>
      </c>
      <c r="E14" s="20">
        <v>5000000</v>
      </c>
      <c r="F14" s="21">
        <v>127</v>
      </c>
      <c r="G14" s="20">
        <v>5000000</v>
      </c>
      <c r="H14" s="22">
        <f t="shared" si="0"/>
        <v>100</v>
      </c>
    </row>
    <row r="15" spans="1:8" ht="23.25" customHeight="1" x14ac:dyDescent="0.25">
      <c r="A15" s="18">
        <v>12</v>
      </c>
      <c r="B15" s="19" t="s">
        <v>30</v>
      </c>
      <c r="C15" s="20">
        <v>3000000</v>
      </c>
      <c r="D15" s="21">
        <v>14</v>
      </c>
      <c r="E15" s="20">
        <v>1143272</v>
      </c>
      <c r="F15" s="21">
        <v>14</v>
      </c>
      <c r="G15" s="20">
        <v>1143272</v>
      </c>
      <c r="H15" s="22">
        <f t="shared" si="0"/>
        <v>38.109066666666664</v>
      </c>
    </row>
    <row r="16" spans="1:8" ht="23.25" customHeight="1" x14ac:dyDescent="0.25">
      <c r="A16" s="18">
        <v>13</v>
      </c>
      <c r="B16" s="19" t="s">
        <v>31</v>
      </c>
      <c r="C16" s="20">
        <v>4000000</v>
      </c>
      <c r="D16" s="21">
        <v>96</v>
      </c>
      <c r="E16" s="20">
        <v>4000000</v>
      </c>
      <c r="F16" s="21">
        <v>95</v>
      </c>
      <c r="G16" s="20">
        <v>4000000</v>
      </c>
      <c r="H16" s="22">
        <f t="shared" si="0"/>
        <v>100</v>
      </c>
    </row>
    <row r="17" spans="1:8" ht="23.25" customHeight="1" x14ac:dyDescent="0.25">
      <c r="A17" s="18">
        <v>14</v>
      </c>
      <c r="B17" s="19" t="s">
        <v>32</v>
      </c>
      <c r="C17" s="20">
        <v>3000000</v>
      </c>
      <c r="D17" s="21">
        <v>14</v>
      </c>
      <c r="E17" s="20">
        <v>1814963</v>
      </c>
      <c r="F17" s="21">
        <v>14</v>
      </c>
      <c r="G17" s="20">
        <v>1814963</v>
      </c>
      <c r="H17" s="22">
        <f t="shared" si="0"/>
        <v>60.498766666666668</v>
      </c>
    </row>
    <row r="18" spans="1:8" ht="23.25" customHeight="1" x14ac:dyDescent="0.25">
      <c r="A18" s="18">
        <v>15</v>
      </c>
      <c r="B18" s="19" t="s">
        <v>33</v>
      </c>
      <c r="C18" s="20">
        <v>4000000</v>
      </c>
      <c r="D18" s="21">
        <v>59</v>
      </c>
      <c r="E18" s="20">
        <v>3348390</v>
      </c>
      <c r="F18" s="21">
        <v>59</v>
      </c>
      <c r="G18" s="20">
        <v>3348390</v>
      </c>
      <c r="H18" s="22">
        <f t="shared" si="0"/>
        <v>83.70975</v>
      </c>
    </row>
    <row r="19" spans="1:8" ht="23.25" customHeight="1" x14ac:dyDescent="0.25">
      <c r="A19" s="18">
        <v>16</v>
      </c>
      <c r="B19" s="19" t="s">
        <v>34</v>
      </c>
      <c r="C19" s="20">
        <v>3000000</v>
      </c>
      <c r="D19" s="21">
        <v>9</v>
      </c>
      <c r="E19" s="20">
        <v>1565900</v>
      </c>
      <c r="F19" s="21">
        <v>8</v>
      </c>
      <c r="G19" s="20">
        <v>1500000</v>
      </c>
      <c r="H19" s="22">
        <f t="shared" si="0"/>
        <v>50</v>
      </c>
    </row>
    <row r="20" spans="1:8" ht="23.25" customHeight="1" x14ac:dyDescent="0.25">
      <c r="A20" s="18">
        <v>17</v>
      </c>
      <c r="B20" s="19" t="s">
        <v>35</v>
      </c>
      <c r="C20" s="20">
        <v>4000000</v>
      </c>
      <c r="D20" s="21">
        <v>30</v>
      </c>
      <c r="E20" s="20">
        <v>1361905</v>
      </c>
      <c r="F20" s="21">
        <v>30</v>
      </c>
      <c r="G20" s="20">
        <v>1361905</v>
      </c>
      <c r="H20" s="22">
        <f t="shared" si="0"/>
        <v>34.047624999999996</v>
      </c>
    </row>
    <row r="21" spans="1:8" ht="23.25" customHeight="1" x14ac:dyDescent="0.25">
      <c r="A21" s="18">
        <v>18</v>
      </c>
      <c r="B21" s="19" t="s">
        <v>36</v>
      </c>
      <c r="C21" s="20">
        <v>4000000</v>
      </c>
      <c r="D21" s="21">
        <v>32</v>
      </c>
      <c r="E21" s="20">
        <v>4000000</v>
      </c>
      <c r="F21" s="21">
        <v>32</v>
      </c>
      <c r="G21" s="20">
        <v>4000000</v>
      </c>
      <c r="H21" s="22">
        <f t="shared" si="0"/>
        <v>100</v>
      </c>
    </row>
    <row r="22" spans="1:8" ht="23.25" customHeight="1" x14ac:dyDescent="0.25">
      <c r="A22" s="18">
        <v>19</v>
      </c>
      <c r="B22" s="19" t="s">
        <v>37</v>
      </c>
      <c r="C22" s="20">
        <v>5000000</v>
      </c>
      <c r="D22" s="21">
        <v>84</v>
      </c>
      <c r="E22" s="20">
        <v>3818363</v>
      </c>
      <c r="F22" s="21">
        <v>84</v>
      </c>
      <c r="G22" s="20">
        <v>3818363</v>
      </c>
      <c r="H22" s="22">
        <f t="shared" si="0"/>
        <v>76.367260000000002</v>
      </c>
    </row>
    <row r="23" spans="1:8" ht="23.25" customHeight="1" x14ac:dyDescent="0.25">
      <c r="A23" s="18">
        <v>20</v>
      </c>
      <c r="B23" s="19" t="s">
        <v>38</v>
      </c>
      <c r="C23" s="20">
        <v>5000000</v>
      </c>
      <c r="D23" s="21">
        <v>50</v>
      </c>
      <c r="E23" s="20">
        <v>5000000</v>
      </c>
      <c r="F23" s="21">
        <v>26</v>
      </c>
      <c r="G23" s="20">
        <v>2430250</v>
      </c>
      <c r="H23" s="22">
        <f t="shared" si="0"/>
        <v>48.604999999999997</v>
      </c>
    </row>
    <row r="24" spans="1:8" ht="23.25" customHeight="1" x14ac:dyDescent="0.25">
      <c r="A24" s="18">
        <v>21</v>
      </c>
      <c r="B24" s="19" t="s">
        <v>39</v>
      </c>
      <c r="C24" s="20">
        <v>5000000</v>
      </c>
      <c r="D24" s="21">
        <v>36</v>
      </c>
      <c r="E24" s="20">
        <v>5000000</v>
      </c>
      <c r="F24" s="21">
        <v>36</v>
      </c>
      <c r="G24" s="20">
        <v>5000000</v>
      </c>
      <c r="H24" s="22">
        <f t="shared" si="0"/>
        <v>100</v>
      </c>
    </row>
    <row r="25" spans="1:8" ht="23.25" customHeight="1" x14ac:dyDescent="0.25">
      <c r="A25" s="18">
        <v>22</v>
      </c>
      <c r="B25" s="19" t="s">
        <v>40</v>
      </c>
      <c r="C25" s="20">
        <v>5000000</v>
      </c>
      <c r="D25" s="21">
        <v>4</v>
      </c>
      <c r="E25" s="20">
        <v>560900</v>
      </c>
      <c r="F25" s="21">
        <v>4</v>
      </c>
      <c r="G25" s="20">
        <v>560900</v>
      </c>
      <c r="H25" s="22">
        <f t="shared" si="0"/>
        <v>11.218</v>
      </c>
    </row>
    <row r="26" spans="1:8" ht="23.25" customHeight="1" x14ac:dyDescent="0.25">
      <c r="A26" s="18">
        <v>23</v>
      </c>
      <c r="B26" s="19" t="s">
        <v>41</v>
      </c>
      <c r="C26" s="20">
        <v>4000000</v>
      </c>
      <c r="D26" s="21">
        <v>0</v>
      </c>
      <c r="E26" s="21">
        <v>0</v>
      </c>
      <c r="F26" s="21">
        <v>0</v>
      </c>
      <c r="G26" s="21">
        <v>0</v>
      </c>
      <c r="H26" s="22">
        <f t="shared" si="0"/>
        <v>0</v>
      </c>
    </row>
    <row r="27" spans="1:8" ht="23.25" customHeight="1" x14ac:dyDescent="0.25">
      <c r="A27" s="18">
        <v>24</v>
      </c>
      <c r="B27" s="19" t="s">
        <v>42</v>
      </c>
      <c r="C27" s="20">
        <v>3000000</v>
      </c>
      <c r="D27" s="21">
        <v>31</v>
      </c>
      <c r="E27" s="20">
        <v>3000000</v>
      </c>
      <c r="F27" s="21">
        <v>31</v>
      </c>
      <c r="G27" s="20">
        <v>3000000</v>
      </c>
      <c r="H27" s="22">
        <f t="shared" si="0"/>
        <v>100</v>
      </c>
    </row>
    <row r="28" spans="1:8" ht="23.25" customHeight="1" x14ac:dyDescent="0.25">
      <c r="A28" s="18">
        <v>25</v>
      </c>
      <c r="B28" s="19" t="s">
        <v>43</v>
      </c>
      <c r="C28" s="20">
        <v>3000000</v>
      </c>
      <c r="D28" s="21">
        <v>17</v>
      </c>
      <c r="E28" s="20">
        <v>3000000</v>
      </c>
      <c r="F28" s="21">
        <v>17</v>
      </c>
      <c r="G28" s="20">
        <v>3000000</v>
      </c>
      <c r="H28" s="22">
        <f t="shared" si="0"/>
        <v>100</v>
      </c>
    </row>
    <row r="29" spans="1:8" ht="23.25" customHeight="1" x14ac:dyDescent="0.25">
      <c r="A29" s="18">
        <v>26</v>
      </c>
      <c r="B29" s="19" t="s">
        <v>44</v>
      </c>
      <c r="C29" s="20">
        <v>5000000</v>
      </c>
      <c r="D29" s="21">
        <v>68</v>
      </c>
      <c r="E29" s="20">
        <v>4071632</v>
      </c>
      <c r="F29" s="21">
        <v>68</v>
      </c>
      <c r="G29" s="20">
        <v>4071632</v>
      </c>
      <c r="H29" s="22">
        <f t="shared" si="0"/>
        <v>81.432640000000006</v>
      </c>
    </row>
    <row r="30" spans="1:8" ht="23.25" customHeight="1" x14ac:dyDescent="0.25">
      <c r="A30" s="18">
        <v>27</v>
      </c>
      <c r="B30" s="19" t="s">
        <v>45</v>
      </c>
      <c r="C30" s="20">
        <v>5000000</v>
      </c>
      <c r="D30" s="21">
        <v>7</v>
      </c>
      <c r="E30" s="20">
        <v>1253580</v>
      </c>
      <c r="F30" s="21">
        <v>7</v>
      </c>
      <c r="G30" s="20">
        <v>1253580</v>
      </c>
      <c r="H30" s="22">
        <f t="shared" si="0"/>
        <v>25.0716</v>
      </c>
    </row>
    <row r="31" spans="1:8" ht="23.25" customHeight="1" x14ac:dyDescent="0.25">
      <c r="A31" s="18">
        <v>28</v>
      </c>
      <c r="B31" s="19" t="s">
        <v>46</v>
      </c>
      <c r="C31" s="20">
        <v>3000000</v>
      </c>
      <c r="D31" s="21">
        <v>8</v>
      </c>
      <c r="E31" s="20">
        <v>1475000</v>
      </c>
      <c r="F31" s="21">
        <v>8</v>
      </c>
      <c r="G31" s="20">
        <v>1475000</v>
      </c>
      <c r="H31" s="22">
        <f t="shared" si="0"/>
        <v>49.166666666666664</v>
      </c>
    </row>
    <row r="32" spans="1:8" ht="23.25" customHeight="1" x14ac:dyDescent="0.25">
      <c r="A32" s="18">
        <v>29</v>
      </c>
      <c r="B32" s="19" t="s">
        <v>47</v>
      </c>
      <c r="C32" s="20">
        <v>3000000</v>
      </c>
      <c r="D32" s="21">
        <v>26</v>
      </c>
      <c r="E32" s="20">
        <v>2993700</v>
      </c>
      <c r="F32" s="21">
        <v>26</v>
      </c>
      <c r="G32" s="20">
        <v>2993700</v>
      </c>
      <c r="H32" s="22">
        <f t="shared" si="0"/>
        <v>99.79</v>
      </c>
    </row>
    <row r="33" spans="1:8" ht="23.25" customHeight="1" x14ac:dyDescent="0.25">
      <c r="A33" s="18">
        <v>30</v>
      </c>
      <c r="B33" s="19" t="s">
        <v>48</v>
      </c>
      <c r="C33" s="20">
        <v>4000000</v>
      </c>
      <c r="D33" s="21">
        <v>27</v>
      </c>
      <c r="E33" s="20">
        <v>4000000</v>
      </c>
      <c r="F33" s="21">
        <v>27</v>
      </c>
      <c r="G33" s="20">
        <v>4000000</v>
      </c>
      <c r="H33" s="22">
        <f t="shared" si="0"/>
        <v>100</v>
      </c>
    </row>
    <row r="34" spans="1:8" ht="23.25" customHeight="1" x14ac:dyDescent="0.25">
      <c r="A34" s="18">
        <v>31</v>
      </c>
      <c r="B34" s="19" t="s">
        <v>49</v>
      </c>
      <c r="C34" s="20">
        <v>4000000</v>
      </c>
      <c r="D34" s="21">
        <v>138</v>
      </c>
      <c r="E34" s="20">
        <v>3958760</v>
      </c>
      <c r="F34" s="21">
        <v>24</v>
      </c>
      <c r="G34" s="20">
        <v>1102480</v>
      </c>
      <c r="H34" s="22">
        <f t="shared" si="0"/>
        <v>27.562000000000001</v>
      </c>
    </row>
    <row r="35" spans="1:8" ht="23.25" customHeight="1" x14ac:dyDescent="0.25">
      <c r="A35" s="18">
        <v>32</v>
      </c>
      <c r="B35" s="19" t="s">
        <v>50</v>
      </c>
      <c r="C35" s="20">
        <v>3000000</v>
      </c>
      <c r="D35" s="21">
        <v>0</v>
      </c>
      <c r="E35" s="21">
        <v>0</v>
      </c>
      <c r="F35" s="21">
        <v>0</v>
      </c>
      <c r="G35" s="21">
        <v>0</v>
      </c>
      <c r="H35" s="22">
        <f t="shared" si="0"/>
        <v>0</v>
      </c>
    </row>
    <row r="36" spans="1:8" ht="23.25" customHeight="1" x14ac:dyDescent="0.25">
      <c r="A36" s="18">
        <v>33</v>
      </c>
      <c r="B36" s="19" t="s">
        <v>51</v>
      </c>
      <c r="C36" s="20">
        <v>3000000</v>
      </c>
      <c r="D36" s="21">
        <v>44</v>
      </c>
      <c r="E36" s="20">
        <v>2183646</v>
      </c>
      <c r="F36" s="21">
        <v>0</v>
      </c>
      <c r="G36" s="21">
        <v>0</v>
      </c>
      <c r="H36" s="22">
        <f t="shared" si="0"/>
        <v>0</v>
      </c>
    </row>
    <row r="37" spans="1:8" ht="23.25" customHeight="1" x14ac:dyDescent="0.25">
      <c r="A37" s="18">
        <v>34</v>
      </c>
      <c r="B37" s="19" t="s">
        <v>52</v>
      </c>
      <c r="C37" s="20">
        <v>3000000</v>
      </c>
      <c r="D37" s="21">
        <v>21</v>
      </c>
      <c r="E37" s="20">
        <v>3000000</v>
      </c>
      <c r="F37" s="21">
        <v>21</v>
      </c>
      <c r="G37" s="20">
        <v>3000000</v>
      </c>
      <c r="H37" s="22">
        <f t="shared" si="0"/>
        <v>100</v>
      </c>
    </row>
    <row r="38" spans="1:8" ht="23.25" customHeight="1" x14ac:dyDescent="0.25">
      <c r="A38" s="18">
        <v>35</v>
      </c>
      <c r="B38" s="19" t="s">
        <v>53</v>
      </c>
      <c r="C38" s="20">
        <v>3000000</v>
      </c>
      <c r="D38" s="21">
        <v>23</v>
      </c>
      <c r="E38" s="20">
        <v>2806600</v>
      </c>
      <c r="F38" s="21">
        <v>11</v>
      </c>
      <c r="G38" s="20">
        <v>1283815</v>
      </c>
      <c r="H38" s="22">
        <f t="shared" si="0"/>
        <v>42.793833333333332</v>
      </c>
    </row>
    <row r="39" spans="1:8" ht="23.25" customHeight="1" x14ac:dyDescent="0.25">
      <c r="A39" s="18">
        <v>36</v>
      </c>
      <c r="B39" s="19" t="s">
        <v>54</v>
      </c>
      <c r="C39" s="20">
        <v>4000000</v>
      </c>
      <c r="D39" s="21">
        <v>1</v>
      </c>
      <c r="E39" s="20">
        <v>200000</v>
      </c>
      <c r="F39" s="21">
        <v>1</v>
      </c>
      <c r="G39" s="20">
        <v>200000</v>
      </c>
      <c r="H39" s="22">
        <f t="shared" si="0"/>
        <v>5</v>
      </c>
    </row>
    <row r="40" spans="1:8" ht="23.25" customHeight="1" x14ac:dyDescent="0.25">
      <c r="A40" s="18">
        <v>37</v>
      </c>
      <c r="B40" s="19" t="s">
        <v>55</v>
      </c>
      <c r="C40" s="20">
        <v>3000000</v>
      </c>
      <c r="D40" s="21">
        <v>17</v>
      </c>
      <c r="E40" s="20">
        <v>2799776</v>
      </c>
      <c r="F40" s="21">
        <v>17</v>
      </c>
      <c r="G40" s="20">
        <v>2799776</v>
      </c>
      <c r="H40" s="22">
        <f t="shared" si="0"/>
        <v>93.32586666666667</v>
      </c>
    </row>
    <row r="41" spans="1:8" ht="23.25" customHeight="1" x14ac:dyDescent="0.25">
      <c r="A41" s="18">
        <v>38</v>
      </c>
      <c r="B41" s="19" t="s">
        <v>56</v>
      </c>
      <c r="C41" s="20">
        <v>4000000</v>
      </c>
      <c r="D41" s="21">
        <v>51</v>
      </c>
      <c r="E41" s="20">
        <v>4199050</v>
      </c>
      <c r="F41" s="21">
        <v>50</v>
      </c>
      <c r="G41" s="20">
        <v>4000000</v>
      </c>
      <c r="H41" s="22">
        <f t="shared" si="0"/>
        <v>100</v>
      </c>
    </row>
    <row r="42" spans="1:8" ht="23.25" customHeight="1" x14ac:dyDescent="0.25">
      <c r="A42" s="18">
        <v>39</v>
      </c>
      <c r="B42" s="19" t="s">
        <v>57</v>
      </c>
      <c r="C42" s="20">
        <v>3000000</v>
      </c>
      <c r="D42" s="21">
        <v>28</v>
      </c>
      <c r="E42" s="20">
        <v>3000000</v>
      </c>
      <c r="F42" s="21">
        <v>27</v>
      </c>
      <c r="G42" s="20">
        <v>2800000</v>
      </c>
      <c r="H42" s="22">
        <f t="shared" si="0"/>
        <v>93.333333333333329</v>
      </c>
    </row>
    <row r="43" spans="1:8" ht="23.25" customHeight="1" x14ac:dyDescent="0.25">
      <c r="A43" s="18">
        <v>40</v>
      </c>
      <c r="B43" s="19" t="s">
        <v>58</v>
      </c>
      <c r="C43" s="20">
        <v>3000000</v>
      </c>
      <c r="D43" s="21">
        <v>16</v>
      </c>
      <c r="E43" s="20">
        <v>3000000</v>
      </c>
      <c r="F43" s="21">
        <v>16</v>
      </c>
      <c r="G43" s="20">
        <v>3000000</v>
      </c>
      <c r="H43" s="22">
        <f t="shared" si="0"/>
        <v>100</v>
      </c>
    </row>
    <row r="44" spans="1:8" ht="23.25" customHeight="1" x14ac:dyDescent="0.25">
      <c r="A44" s="18">
        <v>41</v>
      </c>
      <c r="B44" s="19" t="s">
        <v>59</v>
      </c>
      <c r="C44" s="20">
        <v>3000000</v>
      </c>
      <c r="D44" s="21">
        <v>52</v>
      </c>
      <c r="E44" s="20">
        <v>3000000</v>
      </c>
      <c r="F44" s="21">
        <v>51</v>
      </c>
      <c r="G44" s="20">
        <v>2884790</v>
      </c>
      <c r="H44" s="22">
        <f t="shared" si="0"/>
        <v>96.159666666666666</v>
      </c>
    </row>
    <row r="45" spans="1:8" ht="23.25" customHeight="1" x14ac:dyDescent="0.25">
      <c r="A45" s="18">
        <v>42</v>
      </c>
      <c r="B45" s="19" t="s">
        <v>60</v>
      </c>
      <c r="C45" s="20">
        <v>3000000</v>
      </c>
      <c r="D45" s="21">
        <v>5</v>
      </c>
      <c r="E45" s="20">
        <v>646440</v>
      </c>
      <c r="F45" s="21">
        <v>5</v>
      </c>
      <c r="G45" s="20">
        <v>646440</v>
      </c>
      <c r="H45" s="22">
        <f t="shared" si="0"/>
        <v>21.547999999999998</v>
      </c>
    </row>
    <row r="46" spans="1:8" ht="23.25" customHeight="1" x14ac:dyDescent="0.25">
      <c r="A46" s="18">
        <v>43</v>
      </c>
      <c r="B46" s="19" t="s">
        <v>61</v>
      </c>
      <c r="C46" s="20">
        <v>4000000</v>
      </c>
      <c r="D46" s="21">
        <v>30</v>
      </c>
      <c r="E46" s="20">
        <v>3717440</v>
      </c>
      <c r="F46" s="21">
        <v>30</v>
      </c>
      <c r="G46" s="20">
        <v>3717440</v>
      </c>
      <c r="H46" s="22">
        <f t="shared" si="0"/>
        <v>92.936000000000007</v>
      </c>
    </row>
    <row r="47" spans="1:8" ht="23.25" customHeight="1" x14ac:dyDescent="0.25">
      <c r="A47" s="18">
        <v>44</v>
      </c>
      <c r="B47" s="19" t="s">
        <v>62</v>
      </c>
      <c r="C47" s="20">
        <v>4000000</v>
      </c>
      <c r="D47" s="21">
        <v>30</v>
      </c>
      <c r="E47" s="20">
        <v>4000000</v>
      </c>
      <c r="F47" s="21">
        <v>30</v>
      </c>
      <c r="G47" s="20">
        <v>4000000</v>
      </c>
      <c r="H47" s="22">
        <f t="shared" si="0"/>
        <v>100</v>
      </c>
    </row>
    <row r="48" spans="1:8" ht="23.25" customHeight="1" x14ac:dyDescent="0.25">
      <c r="A48" s="18">
        <v>45</v>
      </c>
      <c r="B48" s="19" t="s">
        <v>63</v>
      </c>
      <c r="C48" s="20">
        <v>5000000</v>
      </c>
      <c r="D48" s="21">
        <v>55</v>
      </c>
      <c r="E48" s="20">
        <v>5000000</v>
      </c>
      <c r="F48" s="21">
        <v>55</v>
      </c>
      <c r="G48" s="20">
        <v>5000000</v>
      </c>
      <c r="H48" s="22">
        <f t="shared" si="0"/>
        <v>100</v>
      </c>
    </row>
    <row r="49" spans="1:8" ht="23.25" customHeight="1" x14ac:dyDescent="0.25">
      <c r="A49" s="18">
        <v>46</v>
      </c>
      <c r="B49" s="19" t="s">
        <v>64</v>
      </c>
      <c r="C49" s="20">
        <v>4000000</v>
      </c>
      <c r="D49" s="21">
        <v>16</v>
      </c>
      <c r="E49" s="20">
        <v>1534515</v>
      </c>
      <c r="F49" s="21">
        <v>15</v>
      </c>
      <c r="G49" s="20">
        <v>1334515</v>
      </c>
      <c r="H49" s="22">
        <f t="shared" si="0"/>
        <v>33.362875000000003</v>
      </c>
    </row>
    <row r="50" spans="1:8" ht="23.25" customHeight="1" x14ac:dyDescent="0.25">
      <c r="A50" s="18">
        <v>47</v>
      </c>
      <c r="B50" s="19" t="s">
        <v>65</v>
      </c>
      <c r="C50" s="20">
        <v>4000000</v>
      </c>
      <c r="D50" s="21">
        <v>3</v>
      </c>
      <c r="E50" s="20">
        <v>396542</v>
      </c>
      <c r="F50" s="21">
        <v>1</v>
      </c>
      <c r="G50" s="20">
        <v>134342</v>
      </c>
      <c r="H50" s="22">
        <f t="shared" si="0"/>
        <v>3.3585500000000001</v>
      </c>
    </row>
    <row r="51" spans="1:8" ht="23.25" customHeight="1" x14ac:dyDescent="0.25">
      <c r="A51" s="18">
        <v>48</v>
      </c>
      <c r="B51" s="19" t="s">
        <v>66</v>
      </c>
      <c r="C51" s="20">
        <v>3000000</v>
      </c>
      <c r="D51" s="21">
        <v>3</v>
      </c>
      <c r="E51" s="20">
        <v>236550</v>
      </c>
      <c r="F51" s="21">
        <v>3</v>
      </c>
      <c r="G51" s="20">
        <v>236550</v>
      </c>
      <c r="H51" s="22">
        <f t="shared" si="0"/>
        <v>7.8849999999999998</v>
      </c>
    </row>
    <row r="52" spans="1:8" ht="23.25" customHeight="1" x14ac:dyDescent="0.25">
      <c r="A52" s="18">
        <v>49</v>
      </c>
      <c r="B52" s="19" t="s">
        <v>67</v>
      </c>
      <c r="C52" s="20">
        <v>5000000</v>
      </c>
      <c r="D52" s="21">
        <v>53</v>
      </c>
      <c r="E52" s="20">
        <v>5000000</v>
      </c>
      <c r="F52" s="21">
        <v>53</v>
      </c>
      <c r="G52" s="20">
        <v>5000000</v>
      </c>
      <c r="H52" s="22">
        <f t="shared" si="0"/>
        <v>100</v>
      </c>
    </row>
    <row r="53" spans="1:8" ht="23.25" customHeight="1" x14ac:dyDescent="0.25">
      <c r="A53" s="18">
        <v>50</v>
      </c>
      <c r="B53" s="19" t="s">
        <v>68</v>
      </c>
      <c r="C53" s="20">
        <v>5000000</v>
      </c>
      <c r="D53" s="21">
        <v>146</v>
      </c>
      <c r="E53" s="20">
        <v>5000000</v>
      </c>
      <c r="F53" s="21">
        <v>146</v>
      </c>
      <c r="G53" s="20">
        <v>5000000</v>
      </c>
      <c r="H53" s="22">
        <f t="shared" si="0"/>
        <v>100</v>
      </c>
    </row>
    <row r="54" spans="1:8" ht="23.25" customHeight="1" x14ac:dyDescent="0.25">
      <c r="A54" s="18">
        <v>51</v>
      </c>
      <c r="B54" s="19" t="s">
        <v>69</v>
      </c>
      <c r="C54" s="20">
        <v>5000000</v>
      </c>
      <c r="D54" s="21">
        <v>64</v>
      </c>
      <c r="E54" s="20">
        <v>2971665</v>
      </c>
      <c r="F54" s="21">
        <v>39</v>
      </c>
      <c r="G54" s="20">
        <v>1867160</v>
      </c>
      <c r="H54" s="22">
        <f t="shared" si="0"/>
        <v>37.343200000000003</v>
      </c>
    </row>
    <row r="55" spans="1:8" ht="23.25" customHeight="1" x14ac:dyDescent="0.25">
      <c r="A55" s="18">
        <v>52</v>
      </c>
      <c r="B55" s="19" t="s">
        <v>70</v>
      </c>
      <c r="C55" s="20">
        <v>3000000</v>
      </c>
      <c r="D55" s="21">
        <v>22</v>
      </c>
      <c r="E55" s="20">
        <v>3000000</v>
      </c>
      <c r="F55" s="21">
        <v>9</v>
      </c>
      <c r="G55" s="20">
        <v>864700</v>
      </c>
      <c r="H55" s="22">
        <f t="shared" si="0"/>
        <v>28.823333333333334</v>
      </c>
    </row>
    <row r="56" spans="1:8" ht="23.25" customHeight="1" x14ac:dyDescent="0.25">
      <c r="A56" s="18">
        <v>53</v>
      </c>
      <c r="B56" s="19" t="s">
        <v>71</v>
      </c>
      <c r="C56" s="20">
        <v>5000000</v>
      </c>
      <c r="D56" s="21">
        <v>29</v>
      </c>
      <c r="E56" s="20">
        <v>5000000</v>
      </c>
      <c r="F56" s="21">
        <v>29</v>
      </c>
      <c r="G56" s="20">
        <v>5000000</v>
      </c>
      <c r="H56" s="22">
        <f t="shared" si="0"/>
        <v>100</v>
      </c>
    </row>
    <row r="57" spans="1:8" ht="23.25" customHeight="1" x14ac:dyDescent="0.25">
      <c r="A57" s="18">
        <v>54</v>
      </c>
      <c r="B57" s="19" t="s">
        <v>72</v>
      </c>
      <c r="C57" s="20">
        <v>3000000</v>
      </c>
      <c r="D57" s="21">
        <v>8</v>
      </c>
      <c r="E57" s="20">
        <v>1142880</v>
      </c>
      <c r="F57" s="21">
        <v>8</v>
      </c>
      <c r="G57" s="20">
        <v>1142880</v>
      </c>
      <c r="H57" s="22">
        <f t="shared" si="0"/>
        <v>38.095999999999997</v>
      </c>
    </row>
    <row r="58" spans="1:8" ht="23.25" customHeight="1" x14ac:dyDescent="0.25">
      <c r="A58" s="18">
        <v>55</v>
      </c>
      <c r="B58" s="19" t="s">
        <v>73</v>
      </c>
      <c r="C58" s="20">
        <v>3000000</v>
      </c>
      <c r="D58" s="21">
        <v>9</v>
      </c>
      <c r="E58" s="20">
        <v>903800</v>
      </c>
      <c r="F58" s="21">
        <v>9</v>
      </c>
      <c r="G58" s="20">
        <v>903800</v>
      </c>
      <c r="H58" s="22">
        <f t="shared" si="0"/>
        <v>30.126666666666665</v>
      </c>
    </row>
    <row r="59" spans="1:8" ht="23.25" customHeight="1" x14ac:dyDescent="0.25">
      <c r="A59" s="18">
        <v>56</v>
      </c>
      <c r="B59" s="19" t="s">
        <v>74</v>
      </c>
      <c r="C59" s="20">
        <v>4000000</v>
      </c>
      <c r="D59" s="21">
        <v>96</v>
      </c>
      <c r="E59" s="20">
        <v>4000000</v>
      </c>
      <c r="F59" s="21">
        <v>96</v>
      </c>
      <c r="G59" s="20">
        <v>4000000</v>
      </c>
      <c r="H59" s="22">
        <f t="shared" si="0"/>
        <v>100</v>
      </c>
    </row>
    <row r="60" spans="1:8" ht="23.25" customHeight="1" x14ac:dyDescent="0.25">
      <c r="A60" s="18">
        <v>57</v>
      </c>
      <c r="B60" s="19" t="s">
        <v>75</v>
      </c>
      <c r="C60" s="20">
        <v>3000000</v>
      </c>
      <c r="D60" s="21">
        <v>22</v>
      </c>
      <c r="E60" s="20">
        <v>3000000</v>
      </c>
      <c r="F60" s="21">
        <v>22</v>
      </c>
      <c r="G60" s="20">
        <v>3000000</v>
      </c>
      <c r="H60" s="22">
        <f t="shared" si="0"/>
        <v>100</v>
      </c>
    </row>
    <row r="61" spans="1:8" ht="23.25" customHeight="1" x14ac:dyDescent="0.25">
      <c r="A61" s="18">
        <v>58</v>
      </c>
      <c r="B61" s="19" t="s">
        <v>76</v>
      </c>
      <c r="C61" s="20">
        <v>3000000</v>
      </c>
      <c r="D61" s="21">
        <v>21</v>
      </c>
      <c r="E61" s="20">
        <v>2211636</v>
      </c>
      <c r="F61" s="21">
        <v>21</v>
      </c>
      <c r="G61" s="20">
        <v>2211636</v>
      </c>
      <c r="H61" s="22">
        <f t="shared" si="0"/>
        <v>73.721199999999996</v>
      </c>
    </row>
    <row r="62" spans="1:8" ht="23.25" customHeight="1" x14ac:dyDescent="0.25">
      <c r="A62" s="18">
        <v>59</v>
      </c>
      <c r="B62" s="19" t="s">
        <v>77</v>
      </c>
      <c r="C62" s="20">
        <v>4000000</v>
      </c>
      <c r="D62" s="21">
        <v>10</v>
      </c>
      <c r="E62" s="20">
        <v>758350</v>
      </c>
      <c r="F62" s="21">
        <v>10</v>
      </c>
      <c r="G62" s="20">
        <v>758350</v>
      </c>
      <c r="H62" s="22">
        <f t="shared" si="0"/>
        <v>18.958749999999998</v>
      </c>
    </row>
    <row r="63" spans="1:8" ht="23.25" customHeight="1" x14ac:dyDescent="0.25">
      <c r="A63" s="18">
        <v>60</v>
      </c>
      <c r="B63" s="19" t="s">
        <v>78</v>
      </c>
      <c r="C63" s="20">
        <v>5000000</v>
      </c>
      <c r="D63" s="21">
        <v>8</v>
      </c>
      <c r="E63" s="20">
        <v>1395100</v>
      </c>
      <c r="F63" s="21">
        <v>8</v>
      </c>
      <c r="G63" s="20">
        <v>1395100</v>
      </c>
      <c r="H63" s="22">
        <f t="shared" si="0"/>
        <v>27.902000000000001</v>
      </c>
    </row>
    <row r="64" spans="1:8" ht="23.25" customHeight="1" x14ac:dyDescent="0.25">
      <c r="A64" s="18">
        <v>61</v>
      </c>
      <c r="B64" s="19" t="s">
        <v>79</v>
      </c>
      <c r="C64" s="20">
        <v>5000000</v>
      </c>
      <c r="D64" s="21">
        <v>75</v>
      </c>
      <c r="E64" s="20">
        <v>5000000</v>
      </c>
      <c r="F64" s="21">
        <v>75</v>
      </c>
      <c r="G64" s="20">
        <v>5000000</v>
      </c>
      <c r="H64" s="22">
        <f t="shared" si="0"/>
        <v>100</v>
      </c>
    </row>
    <row r="65" spans="1:8" ht="23.25" customHeight="1" x14ac:dyDescent="0.25">
      <c r="A65" s="18">
        <v>62</v>
      </c>
      <c r="B65" s="19" t="s">
        <v>80</v>
      </c>
      <c r="C65" s="20">
        <v>4000000</v>
      </c>
      <c r="D65" s="21">
        <v>12</v>
      </c>
      <c r="E65" s="20">
        <v>1299870</v>
      </c>
      <c r="F65" s="21">
        <v>12</v>
      </c>
      <c r="G65" s="20">
        <v>1299870</v>
      </c>
      <c r="H65" s="22">
        <f t="shared" si="0"/>
        <v>32.496749999999999</v>
      </c>
    </row>
    <row r="66" spans="1:8" ht="23.25" customHeight="1" x14ac:dyDescent="0.25">
      <c r="A66" s="18">
        <v>63</v>
      </c>
      <c r="B66" s="19" t="s">
        <v>81</v>
      </c>
      <c r="C66" s="20">
        <v>3000000</v>
      </c>
      <c r="D66" s="21">
        <v>12</v>
      </c>
      <c r="E66" s="20">
        <v>2400000</v>
      </c>
      <c r="F66" s="21">
        <v>12</v>
      </c>
      <c r="G66" s="20">
        <v>2400000</v>
      </c>
      <c r="H66" s="22">
        <f t="shared" si="0"/>
        <v>80</v>
      </c>
    </row>
    <row r="67" spans="1:8" ht="23.25" customHeight="1" x14ac:dyDescent="0.25">
      <c r="A67" s="18">
        <v>64</v>
      </c>
      <c r="B67" s="19" t="s">
        <v>82</v>
      </c>
      <c r="C67" s="20">
        <v>3000000</v>
      </c>
      <c r="D67" s="21">
        <v>45</v>
      </c>
      <c r="E67" s="20">
        <v>3000000</v>
      </c>
      <c r="F67" s="21">
        <v>45</v>
      </c>
      <c r="G67" s="20">
        <v>3000000</v>
      </c>
      <c r="H67" s="22">
        <f t="shared" si="0"/>
        <v>100</v>
      </c>
    </row>
    <row r="68" spans="1:8" ht="23.25" customHeight="1" x14ac:dyDescent="0.25">
      <c r="A68" s="18">
        <v>65</v>
      </c>
      <c r="B68" s="19" t="s">
        <v>83</v>
      </c>
      <c r="C68" s="20">
        <v>3000000</v>
      </c>
      <c r="D68" s="21">
        <v>61</v>
      </c>
      <c r="E68" s="20">
        <v>3000000</v>
      </c>
      <c r="F68" s="21">
        <v>61</v>
      </c>
      <c r="G68" s="20">
        <v>3000000</v>
      </c>
      <c r="H68" s="22">
        <f t="shared" si="0"/>
        <v>100</v>
      </c>
    </row>
    <row r="69" spans="1:8" ht="23.25" customHeight="1" x14ac:dyDescent="0.25">
      <c r="A69" s="18">
        <v>66</v>
      </c>
      <c r="B69" s="19" t="s">
        <v>84</v>
      </c>
      <c r="C69" s="20">
        <v>5000000</v>
      </c>
      <c r="D69" s="21">
        <v>53</v>
      </c>
      <c r="E69" s="20">
        <v>4708310</v>
      </c>
      <c r="F69" s="21">
        <v>53</v>
      </c>
      <c r="G69" s="20">
        <v>4708310</v>
      </c>
      <c r="H69" s="22">
        <f t="shared" si="0"/>
        <v>94.166200000000003</v>
      </c>
    </row>
    <row r="70" spans="1:8" ht="23.25" customHeight="1" x14ac:dyDescent="0.25">
      <c r="A70" s="18">
        <v>67</v>
      </c>
      <c r="B70" s="19" t="s">
        <v>85</v>
      </c>
      <c r="C70" s="20">
        <v>3000000</v>
      </c>
      <c r="D70" s="21">
        <v>20</v>
      </c>
      <c r="E70" s="20">
        <v>3000000</v>
      </c>
      <c r="F70" s="21">
        <v>20</v>
      </c>
      <c r="G70" s="20">
        <v>3000000</v>
      </c>
      <c r="H70" s="22">
        <f t="shared" si="0"/>
        <v>100</v>
      </c>
    </row>
    <row r="71" spans="1:8" ht="23.25" customHeight="1" x14ac:dyDescent="0.25">
      <c r="A71" s="18">
        <v>68</v>
      </c>
      <c r="B71" s="19" t="s">
        <v>86</v>
      </c>
      <c r="C71" s="20">
        <v>3000000</v>
      </c>
      <c r="D71" s="21">
        <v>28</v>
      </c>
      <c r="E71" s="20">
        <v>2115435</v>
      </c>
      <c r="F71" s="21">
        <v>28</v>
      </c>
      <c r="G71" s="20">
        <v>2115435</v>
      </c>
      <c r="H71" s="22">
        <f t="shared" ref="H71:H81" si="1">+G71*100/C71</f>
        <v>70.514499999999998</v>
      </c>
    </row>
    <row r="72" spans="1:8" ht="23.25" customHeight="1" x14ac:dyDescent="0.25">
      <c r="A72" s="18">
        <v>69</v>
      </c>
      <c r="B72" s="19" t="s">
        <v>87</v>
      </c>
      <c r="C72" s="20">
        <v>5000000</v>
      </c>
      <c r="D72" s="21">
        <v>12</v>
      </c>
      <c r="E72" s="20">
        <v>618125</v>
      </c>
      <c r="F72" s="21">
        <v>1</v>
      </c>
      <c r="G72" s="20">
        <v>62800</v>
      </c>
      <c r="H72" s="22">
        <f t="shared" si="1"/>
        <v>1.256</v>
      </c>
    </row>
    <row r="73" spans="1:8" ht="23.25" customHeight="1" x14ac:dyDescent="0.25">
      <c r="A73" s="18">
        <v>70</v>
      </c>
      <c r="B73" s="19" t="s">
        <v>88</v>
      </c>
      <c r="C73" s="20">
        <v>3000000</v>
      </c>
      <c r="D73" s="21">
        <v>30</v>
      </c>
      <c r="E73" s="20">
        <v>2170590</v>
      </c>
      <c r="F73" s="21">
        <v>26</v>
      </c>
      <c r="G73" s="20">
        <v>2070615</v>
      </c>
      <c r="H73" s="22">
        <f t="shared" si="1"/>
        <v>69.020499999999998</v>
      </c>
    </row>
    <row r="74" spans="1:8" ht="23.25" customHeight="1" x14ac:dyDescent="0.25">
      <c r="A74" s="18">
        <v>71</v>
      </c>
      <c r="B74" s="19" t="s">
        <v>89</v>
      </c>
      <c r="C74" s="20">
        <v>5000000</v>
      </c>
      <c r="D74" s="21">
        <v>14</v>
      </c>
      <c r="E74" s="20">
        <v>699170</v>
      </c>
      <c r="F74" s="21">
        <v>14</v>
      </c>
      <c r="G74" s="20">
        <v>699170</v>
      </c>
      <c r="H74" s="22">
        <f t="shared" si="1"/>
        <v>13.9834</v>
      </c>
    </row>
    <row r="75" spans="1:8" ht="23.25" customHeight="1" x14ac:dyDescent="0.25">
      <c r="A75" s="18">
        <v>72</v>
      </c>
      <c r="B75" s="19" t="s">
        <v>90</v>
      </c>
      <c r="C75" s="20">
        <v>5000000</v>
      </c>
      <c r="D75" s="21">
        <v>50</v>
      </c>
      <c r="E75" s="20">
        <v>4457230</v>
      </c>
      <c r="F75" s="21">
        <v>49</v>
      </c>
      <c r="G75" s="20">
        <v>4457230</v>
      </c>
      <c r="H75" s="22">
        <f t="shared" si="1"/>
        <v>89.144599999999997</v>
      </c>
    </row>
    <row r="76" spans="1:8" ht="23.25" customHeight="1" x14ac:dyDescent="0.25">
      <c r="A76" s="18">
        <v>73</v>
      </c>
      <c r="B76" s="19" t="s">
        <v>91</v>
      </c>
      <c r="C76" s="20">
        <v>3000000</v>
      </c>
      <c r="D76" s="21">
        <v>7</v>
      </c>
      <c r="E76" s="20">
        <v>196200</v>
      </c>
      <c r="F76" s="21">
        <v>7</v>
      </c>
      <c r="G76" s="20">
        <v>196200</v>
      </c>
      <c r="H76" s="22">
        <f t="shared" si="1"/>
        <v>6.54</v>
      </c>
    </row>
    <row r="77" spans="1:8" ht="23.25" customHeight="1" x14ac:dyDescent="0.25">
      <c r="A77" s="18">
        <v>74</v>
      </c>
      <c r="B77" s="19" t="s">
        <v>92</v>
      </c>
      <c r="C77" s="20">
        <v>4000000</v>
      </c>
      <c r="D77" s="21">
        <v>26</v>
      </c>
      <c r="E77" s="20">
        <v>3339609</v>
      </c>
      <c r="F77" s="21">
        <v>26</v>
      </c>
      <c r="G77" s="20">
        <v>3339609</v>
      </c>
      <c r="H77" s="22">
        <f t="shared" si="1"/>
        <v>83.490224999999995</v>
      </c>
    </row>
    <row r="78" spans="1:8" ht="23.25" customHeight="1" x14ac:dyDescent="0.25">
      <c r="A78" s="18">
        <v>75</v>
      </c>
      <c r="B78" s="19" t="s">
        <v>93</v>
      </c>
      <c r="C78" s="20">
        <v>4000000</v>
      </c>
      <c r="D78" s="21">
        <v>28</v>
      </c>
      <c r="E78" s="20">
        <v>3749940</v>
      </c>
      <c r="F78" s="21">
        <v>28</v>
      </c>
      <c r="G78" s="20">
        <v>3749940</v>
      </c>
      <c r="H78" s="22">
        <f t="shared" si="1"/>
        <v>93.748500000000007</v>
      </c>
    </row>
    <row r="79" spans="1:8" ht="23.25" customHeight="1" x14ac:dyDescent="0.25">
      <c r="A79" s="18">
        <v>76</v>
      </c>
      <c r="B79" s="19" t="s">
        <v>0</v>
      </c>
      <c r="C79" s="20">
        <v>3000000</v>
      </c>
      <c r="D79" s="21">
        <v>19</v>
      </c>
      <c r="E79" s="20">
        <v>3000000</v>
      </c>
      <c r="F79" s="21">
        <v>19</v>
      </c>
      <c r="G79" s="20">
        <v>3000000</v>
      </c>
      <c r="H79" s="22">
        <f t="shared" si="1"/>
        <v>100</v>
      </c>
    </row>
    <row r="80" spans="1:8" ht="23.25" customHeight="1" x14ac:dyDescent="0.25">
      <c r="A80" s="18">
        <v>77</v>
      </c>
      <c r="B80" s="19" t="s">
        <v>94</v>
      </c>
      <c r="C80" s="20">
        <v>3000000</v>
      </c>
      <c r="D80" s="21">
        <v>33</v>
      </c>
      <c r="E80" s="20">
        <v>3000000</v>
      </c>
      <c r="F80" s="21">
        <v>1</v>
      </c>
      <c r="G80" s="20">
        <v>190000</v>
      </c>
      <c r="H80" s="22">
        <f t="shared" si="1"/>
        <v>6.333333333333333</v>
      </c>
    </row>
    <row r="81" spans="1:8" ht="23.25" customHeight="1" thickBot="1" x14ac:dyDescent="0.3">
      <c r="A81" s="23"/>
      <c r="B81" s="24" t="s">
        <v>103</v>
      </c>
      <c r="C81" s="25">
        <v>295000000</v>
      </c>
      <c r="D81" s="26">
        <f>SUM(D4:D80)</f>
        <v>2512</v>
      </c>
      <c r="E81" s="26">
        <f t="shared" ref="E81:G81" si="2">SUM(E4:E80)</f>
        <v>208221472</v>
      </c>
      <c r="F81" s="26">
        <f t="shared" si="2"/>
        <v>2218</v>
      </c>
      <c r="G81" s="26">
        <f t="shared" si="2"/>
        <v>190981454</v>
      </c>
      <c r="H81" s="27">
        <f t="shared" si="1"/>
        <v>64.739475932203391</v>
      </c>
    </row>
    <row r="82" spans="1:8" ht="21" thickTop="1" x14ac:dyDescent="0.25"/>
    <row r="91" spans="1:8" x14ac:dyDescent="0.25">
      <c r="G91" s="29"/>
    </row>
  </sheetData>
  <mergeCells count="6">
    <mergeCell ref="B1:H1"/>
    <mergeCell ref="A2:A3"/>
    <mergeCell ref="B2:B3"/>
    <mergeCell ref="C2:C3"/>
    <mergeCell ref="D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73" workbookViewId="0">
      <selection activeCell="E77" sqref="E77"/>
    </sheetView>
  </sheetViews>
  <sheetFormatPr defaultRowHeight="20.25" x14ac:dyDescent="0.3"/>
  <cols>
    <col min="1" max="1" width="5.75" style="1" customWidth="1"/>
    <col min="2" max="2" width="15" style="2" customWidth="1"/>
    <col min="3" max="3" width="18.75" style="16" hidden="1" customWidth="1"/>
    <col min="4" max="4" width="18.5" style="71" hidden="1" customWidth="1"/>
    <col min="5" max="5" width="14.125" style="16" customWidth="1"/>
    <col min="6" max="6" width="13.625" style="16" hidden="1" customWidth="1"/>
    <col min="7" max="7" width="19.875" style="71" customWidth="1"/>
    <col min="8" max="8" width="18.75" style="16" customWidth="1"/>
    <col min="9" max="9" width="11.875" style="72" customWidth="1"/>
    <col min="10" max="10" width="16.5" style="16" hidden="1" customWidth="1"/>
    <col min="11" max="11" width="11.5" style="2" hidden="1" customWidth="1"/>
    <col min="12" max="16384" width="9" style="2"/>
  </cols>
  <sheetData>
    <row r="1" spans="1:14" ht="19.5" customHeight="1" x14ac:dyDescent="0.3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33"/>
      <c r="M1" s="33"/>
      <c r="N1" s="33"/>
    </row>
    <row r="2" spans="1:14" ht="23.25" customHeight="1" x14ac:dyDescent="0.3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3"/>
      <c r="M2" s="33"/>
      <c r="N2" s="33"/>
    </row>
    <row r="3" spans="1:14" ht="19.5" customHeight="1" x14ac:dyDescent="0.3">
      <c r="A3" s="34" t="s">
        <v>3</v>
      </c>
      <c r="B3" s="35" t="s">
        <v>7</v>
      </c>
      <c r="C3" s="36" t="s">
        <v>15</v>
      </c>
      <c r="D3" s="37" t="s">
        <v>16</v>
      </c>
      <c r="E3" s="36" t="s">
        <v>106</v>
      </c>
      <c r="F3" s="36" t="s">
        <v>107</v>
      </c>
      <c r="G3" s="36" t="s">
        <v>17</v>
      </c>
      <c r="H3" s="36" t="s">
        <v>108</v>
      </c>
      <c r="I3" s="38" t="s">
        <v>102</v>
      </c>
      <c r="J3" s="39" t="s">
        <v>17</v>
      </c>
      <c r="K3" s="40" t="s">
        <v>18</v>
      </c>
    </row>
    <row r="4" spans="1:14" ht="19.5" customHeight="1" x14ac:dyDescent="0.3">
      <c r="A4" s="7">
        <v>1</v>
      </c>
      <c r="B4" s="8" t="s">
        <v>19</v>
      </c>
      <c r="C4" s="9">
        <v>24000000</v>
      </c>
      <c r="D4" s="41">
        <v>122</v>
      </c>
      <c r="E4" s="42">
        <v>3</v>
      </c>
      <c r="F4" s="9">
        <f t="shared" ref="F4:F16" si="0">+D4-E4</f>
        <v>119</v>
      </c>
      <c r="G4" s="41">
        <f>24000000-'[1]2.วัตถุประสงค์กองทุน 60'!J5</f>
        <v>24000000</v>
      </c>
      <c r="H4" s="42">
        <v>600000</v>
      </c>
      <c r="I4" s="43">
        <f>+H4*100/G4</f>
        <v>2.5</v>
      </c>
      <c r="J4" s="42">
        <f>+G4-H4</f>
        <v>23400000</v>
      </c>
      <c r="K4" s="10">
        <f>+J4*100/G4</f>
        <v>97.5</v>
      </c>
    </row>
    <row r="5" spans="1:14" ht="19.5" customHeight="1" x14ac:dyDescent="0.3">
      <c r="A5" s="7">
        <v>2</v>
      </c>
      <c r="B5" s="8" t="s">
        <v>20</v>
      </c>
      <c r="C5" s="9">
        <v>60000000</v>
      </c>
      <c r="D5" s="41">
        <v>0</v>
      </c>
      <c r="E5" s="44">
        <v>0</v>
      </c>
      <c r="F5" s="9">
        <f t="shared" si="0"/>
        <v>0</v>
      </c>
      <c r="G5" s="41">
        <v>0</v>
      </c>
      <c r="H5" s="42">
        <v>0</v>
      </c>
      <c r="I5" s="43">
        <v>0</v>
      </c>
      <c r="J5" s="42">
        <v>0</v>
      </c>
      <c r="K5" s="10">
        <v>0</v>
      </c>
    </row>
    <row r="6" spans="1:14" ht="19.5" customHeight="1" x14ac:dyDescent="0.3">
      <c r="A6" s="7">
        <v>3</v>
      </c>
      <c r="B6" s="8" t="s">
        <v>21</v>
      </c>
      <c r="C6" s="9">
        <v>40000000</v>
      </c>
      <c r="D6" s="41">
        <v>332</v>
      </c>
      <c r="E6" s="44">
        <v>91</v>
      </c>
      <c r="F6" s="9">
        <f t="shared" si="0"/>
        <v>241</v>
      </c>
      <c r="G6" s="41">
        <v>40000000</v>
      </c>
      <c r="H6" s="42">
        <v>10430060</v>
      </c>
      <c r="I6" s="43">
        <f>+H6*100/G6</f>
        <v>26.075150000000001</v>
      </c>
      <c r="J6" s="42">
        <f t="shared" ref="J6:J25" si="1">+G6-H6</f>
        <v>29569940</v>
      </c>
      <c r="K6" s="10">
        <f>+J6*100/G6</f>
        <v>73.924850000000006</v>
      </c>
    </row>
    <row r="7" spans="1:14" ht="19.5" customHeight="1" x14ac:dyDescent="0.3">
      <c r="A7" s="7">
        <v>4</v>
      </c>
      <c r="B7" s="8" t="s">
        <v>22</v>
      </c>
      <c r="C7" s="9">
        <v>40000000</v>
      </c>
      <c r="D7" s="41">
        <v>353</v>
      </c>
      <c r="E7" s="44">
        <v>79</v>
      </c>
      <c r="F7" s="9">
        <f t="shared" si="0"/>
        <v>274</v>
      </c>
      <c r="G7" s="41">
        <v>40000000</v>
      </c>
      <c r="H7" s="42">
        <v>8357200</v>
      </c>
      <c r="I7" s="43">
        <f t="shared" ref="I7:I70" si="2">+H7*100/G7</f>
        <v>20.893000000000001</v>
      </c>
      <c r="J7" s="42">
        <f t="shared" si="1"/>
        <v>31642800</v>
      </c>
      <c r="K7" s="10">
        <f t="shared" ref="K7:K70" si="3">+J7*100/G7</f>
        <v>79.106999999999999</v>
      </c>
    </row>
    <row r="8" spans="1:14" ht="19.5" customHeight="1" x14ac:dyDescent="0.3">
      <c r="A8" s="7">
        <v>5</v>
      </c>
      <c r="B8" s="8" t="s">
        <v>23</v>
      </c>
      <c r="C8" s="9">
        <v>40000000</v>
      </c>
      <c r="D8" s="41">
        <v>384</v>
      </c>
      <c r="E8" s="44">
        <v>110</v>
      </c>
      <c r="F8" s="9">
        <f t="shared" si="0"/>
        <v>274</v>
      </c>
      <c r="G8" s="41">
        <v>40000000</v>
      </c>
      <c r="H8" s="42">
        <v>7774860</v>
      </c>
      <c r="I8" s="43">
        <f t="shared" si="2"/>
        <v>19.437149999999999</v>
      </c>
      <c r="J8" s="42">
        <f t="shared" si="1"/>
        <v>32225140</v>
      </c>
      <c r="K8" s="10">
        <f t="shared" si="3"/>
        <v>80.562849999999997</v>
      </c>
    </row>
    <row r="9" spans="1:14" ht="19.5" customHeight="1" x14ac:dyDescent="0.3">
      <c r="A9" s="7">
        <v>6</v>
      </c>
      <c r="B9" s="8" t="s">
        <v>24</v>
      </c>
      <c r="C9" s="9">
        <v>60000000</v>
      </c>
      <c r="D9" s="41">
        <v>453</v>
      </c>
      <c r="E9" s="44">
        <v>237</v>
      </c>
      <c r="F9" s="9">
        <f t="shared" si="0"/>
        <v>216</v>
      </c>
      <c r="G9" s="41">
        <v>60000000</v>
      </c>
      <c r="H9" s="42">
        <v>28199500</v>
      </c>
      <c r="I9" s="43">
        <f t="shared" si="2"/>
        <v>46.999166666666667</v>
      </c>
      <c r="J9" s="42">
        <f t="shared" si="1"/>
        <v>31800500</v>
      </c>
      <c r="K9" s="10">
        <f t="shared" si="3"/>
        <v>53.000833333333333</v>
      </c>
    </row>
    <row r="10" spans="1:14" ht="19.5" customHeight="1" x14ac:dyDescent="0.3">
      <c r="A10" s="7">
        <v>7</v>
      </c>
      <c r="B10" s="8" t="s">
        <v>25</v>
      </c>
      <c r="C10" s="9">
        <v>24000000</v>
      </c>
      <c r="D10" s="41">
        <v>65</v>
      </c>
      <c r="E10" s="44">
        <v>5</v>
      </c>
      <c r="F10" s="9">
        <f t="shared" si="0"/>
        <v>60</v>
      </c>
      <c r="G10" s="41">
        <v>12475000</v>
      </c>
      <c r="H10" s="42">
        <v>700000</v>
      </c>
      <c r="I10" s="43">
        <f t="shared" si="2"/>
        <v>5.6112224448897798</v>
      </c>
      <c r="J10" s="42">
        <f t="shared" si="1"/>
        <v>11775000</v>
      </c>
      <c r="K10" s="10">
        <f t="shared" si="3"/>
        <v>94.388777555110224</v>
      </c>
    </row>
    <row r="11" spans="1:14" ht="19.5" customHeight="1" x14ac:dyDescent="0.3">
      <c r="A11" s="7">
        <v>8</v>
      </c>
      <c r="B11" s="8" t="s">
        <v>26</v>
      </c>
      <c r="C11" s="9">
        <v>40000000</v>
      </c>
      <c r="D11" s="41">
        <v>145</v>
      </c>
      <c r="E11" s="44">
        <v>81</v>
      </c>
      <c r="F11" s="9">
        <f t="shared" si="0"/>
        <v>64</v>
      </c>
      <c r="G11" s="41">
        <v>26632605</v>
      </c>
      <c r="H11" s="42">
        <v>13871500</v>
      </c>
      <c r="I11" s="43">
        <f t="shared" si="2"/>
        <v>52.084653378818935</v>
      </c>
      <c r="J11" s="42">
        <f t="shared" si="1"/>
        <v>12761105</v>
      </c>
      <c r="K11" s="10">
        <f t="shared" si="3"/>
        <v>47.915346621181065</v>
      </c>
    </row>
    <row r="12" spans="1:14" ht="19.5" customHeight="1" x14ac:dyDescent="0.3">
      <c r="A12" s="7">
        <v>9</v>
      </c>
      <c r="B12" s="8" t="s">
        <v>27</v>
      </c>
      <c r="C12" s="9">
        <v>60000000</v>
      </c>
      <c r="D12" s="41">
        <v>62</v>
      </c>
      <c r="E12" s="44">
        <v>9</v>
      </c>
      <c r="F12" s="9">
        <f t="shared" si="0"/>
        <v>53</v>
      </c>
      <c r="G12" s="41">
        <v>11348870</v>
      </c>
      <c r="H12" s="42">
        <v>1650000</v>
      </c>
      <c r="I12" s="43">
        <f t="shared" si="2"/>
        <v>14.538892418364119</v>
      </c>
      <c r="J12" s="42">
        <f t="shared" si="1"/>
        <v>9698870</v>
      </c>
      <c r="K12" s="10">
        <f t="shared" si="3"/>
        <v>85.461107581635886</v>
      </c>
    </row>
    <row r="13" spans="1:14" ht="19.5" customHeight="1" x14ac:dyDescent="0.3">
      <c r="A13" s="7">
        <v>10</v>
      </c>
      <c r="B13" s="8" t="s">
        <v>28</v>
      </c>
      <c r="C13" s="9">
        <v>24000000</v>
      </c>
      <c r="D13" s="41">
        <v>315</v>
      </c>
      <c r="E13" s="44">
        <v>112</v>
      </c>
      <c r="F13" s="9">
        <f t="shared" si="0"/>
        <v>203</v>
      </c>
      <c r="G13" s="41">
        <v>24000000</v>
      </c>
      <c r="H13" s="42">
        <v>7414400</v>
      </c>
      <c r="I13" s="43">
        <f t="shared" si="2"/>
        <v>30.893333333333334</v>
      </c>
      <c r="J13" s="42">
        <f t="shared" si="1"/>
        <v>16585600</v>
      </c>
      <c r="K13" s="10">
        <f t="shared" si="3"/>
        <v>69.106666666666669</v>
      </c>
    </row>
    <row r="14" spans="1:14" ht="19.5" customHeight="1" x14ac:dyDescent="0.3">
      <c r="A14" s="7">
        <v>11</v>
      </c>
      <c r="B14" s="8" t="s">
        <v>29</v>
      </c>
      <c r="C14" s="9">
        <v>60000000</v>
      </c>
      <c r="D14" s="41">
        <v>744</v>
      </c>
      <c r="E14" s="44">
        <v>145</v>
      </c>
      <c r="F14" s="9">
        <f t="shared" si="0"/>
        <v>599</v>
      </c>
      <c r="G14" s="41">
        <v>60000000</v>
      </c>
      <c r="H14" s="42">
        <v>12919750</v>
      </c>
      <c r="I14" s="43">
        <f t="shared" si="2"/>
        <v>21.532916666666665</v>
      </c>
      <c r="J14" s="42">
        <f t="shared" si="1"/>
        <v>47080250</v>
      </c>
      <c r="K14" s="10">
        <f t="shared" si="3"/>
        <v>78.467083333333335</v>
      </c>
    </row>
    <row r="15" spans="1:14" ht="19.5" customHeight="1" x14ac:dyDescent="0.3">
      <c r="A15" s="7">
        <v>12</v>
      </c>
      <c r="B15" s="8" t="s">
        <v>30</v>
      </c>
      <c r="C15" s="9">
        <v>24000000</v>
      </c>
      <c r="D15" s="41">
        <v>151</v>
      </c>
      <c r="E15" s="44">
        <v>51</v>
      </c>
      <c r="F15" s="9">
        <f t="shared" si="0"/>
        <v>100</v>
      </c>
      <c r="G15" s="41">
        <v>24000000</v>
      </c>
      <c r="H15" s="42">
        <v>8082500</v>
      </c>
      <c r="I15" s="43">
        <f t="shared" si="2"/>
        <v>33.677083333333336</v>
      </c>
      <c r="J15" s="42">
        <f t="shared" si="1"/>
        <v>15917500</v>
      </c>
      <c r="K15" s="10">
        <f t="shared" si="3"/>
        <v>66.322916666666671</v>
      </c>
    </row>
    <row r="16" spans="1:14" ht="19.5" customHeight="1" x14ac:dyDescent="0.3">
      <c r="A16" s="7">
        <v>13</v>
      </c>
      <c r="B16" s="8" t="s">
        <v>31</v>
      </c>
      <c r="C16" s="9">
        <v>40000000</v>
      </c>
      <c r="D16" s="41">
        <v>211</v>
      </c>
      <c r="E16" s="44">
        <v>100</v>
      </c>
      <c r="F16" s="9">
        <f t="shared" si="0"/>
        <v>111</v>
      </c>
      <c r="G16" s="41">
        <v>40000000</v>
      </c>
      <c r="H16" s="42">
        <v>18363600</v>
      </c>
      <c r="I16" s="43">
        <f t="shared" si="2"/>
        <v>45.908999999999999</v>
      </c>
      <c r="J16" s="42">
        <f t="shared" si="1"/>
        <v>21636400</v>
      </c>
      <c r="K16" s="10">
        <f t="shared" si="3"/>
        <v>54.091000000000001</v>
      </c>
    </row>
    <row r="17" spans="1:11" x14ac:dyDescent="0.3">
      <c r="A17" s="7">
        <v>14</v>
      </c>
      <c r="B17" s="8" t="s">
        <v>32</v>
      </c>
      <c r="C17" s="9">
        <v>24000000</v>
      </c>
      <c r="D17" s="41">
        <v>127</v>
      </c>
      <c r="E17" s="44">
        <v>16</v>
      </c>
      <c r="F17" s="9">
        <v>20</v>
      </c>
      <c r="G17" s="41">
        <v>23961507</v>
      </c>
      <c r="H17" s="42">
        <v>3100000</v>
      </c>
      <c r="I17" s="43">
        <f t="shared" si="2"/>
        <v>12.93741666582156</v>
      </c>
      <c r="J17" s="42">
        <f t="shared" si="1"/>
        <v>20861507</v>
      </c>
      <c r="K17" s="10">
        <f t="shared" si="3"/>
        <v>87.062583334178441</v>
      </c>
    </row>
    <row r="18" spans="1:11" x14ac:dyDescent="0.3">
      <c r="A18" s="7">
        <v>15</v>
      </c>
      <c r="B18" s="8" t="s">
        <v>33</v>
      </c>
      <c r="C18" s="9">
        <v>40000000</v>
      </c>
      <c r="D18" s="41">
        <v>178</v>
      </c>
      <c r="E18" s="44">
        <v>66</v>
      </c>
      <c r="F18" s="9">
        <f t="shared" ref="F18:F25" si="4">+D18-E18</f>
        <v>112</v>
      </c>
      <c r="G18" s="41">
        <v>31326660</v>
      </c>
      <c r="H18" s="42">
        <v>12139350</v>
      </c>
      <c r="I18" s="43">
        <f t="shared" si="2"/>
        <v>38.750859491564057</v>
      </c>
      <c r="J18" s="42">
        <f t="shared" si="1"/>
        <v>19187310</v>
      </c>
      <c r="K18" s="10">
        <f t="shared" si="3"/>
        <v>61.249140508435943</v>
      </c>
    </row>
    <row r="19" spans="1:11" x14ac:dyDescent="0.3">
      <c r="A19" s="7">
        <v>16</v>
      </c>
      <c r="B19" s="8" t="s">
        <v>34</v>
      </c>
      <c r="C19" s="9">
        <v>24000000</v>
      </c>
      <c r="D19" s="41">
        <v>104</v>
      </c>
      <c r="E19" s="44">
        <v>66</v>
      </c>
      <c r="F19" s="9">
        <f t="shared" si="4"/>
        <v>38</v>
      </c>
      <c r="G19" s="41">
        <v>15263000</v>
      </c>
      <c r="H19" s="42">
        <v>10307400</v>
      </c>
      <c r="I19" s="43">
        <f t="shared" si="2"/>
        <v>67.531939985586064</v>
      </c>
      <c r="J19" s="42">
        <f t="shared" si="1"/>
        <v>4955600</v>
      </c>
      <c r="K19" s="10">
        <f t="shared" si="3"/>
        <v>32.468060014413943</v>
      </c>
    </row>
    <row r="20" spans="1:11" x14ac:dyDescent="0.3">
      <c r="A20" s="7">
        <v>17</v>
      </c>
      <c r="B20" s="8" t="s">
        <v>35</v>
      </c>
      <c r="C20" s="9">
        <v>40000000</v>
      </c>
      <c r="D20" s="41">
        <v>208</v>
      </c>
      <c r="E20" s="44">
        <v>38</v>
      </c>
      <c r="F20" s="9">
        <f t="shared" si="4"/>
        <v>170</v>
      </c>
      <c r="G20" s="41">
        <v>40000000</v>
      </c>
      <c r="H20" s="42">
        <v>7550000</v>
      </c>
      <c r="I20" s="43">
        <f t="shared" si="2"/>
        <v>18.875</v>
      </c>
      <c r="J20" s="42">
        <f t="shared" si="1"/>
        <v>32450000</v>
      </c>
      <c r="K20" s="10">
        <f t="shared" si="3"/>
        <v>81.125</v>
      </c>
    </row>
    <row r="21" spans="1:11" x14ac:dyDescent="0.3">
      <c r="A21" s="7">
        <v>18</v>
      </c>
      <c r="B21" s="8" t="s">
        <v>36</v>
      </c>
      <c r="C21" s="9">
        <v>40000000</v>
      </c>
      <c r="D21" s="41">
        <v>502</v>
      </c>
      <c r="E21" s="44">
        <v>124</v>
      </c>
      <c r="F21" s="9">
        <f t="shared" si="4"/>
        <v>378</v>
      </c>
      <c r="G21" s="41">
        <v>40000000</v>
      </c>
      <c r="H21" s="42">
        <v>10529550</v>
      </c>
      <c r="I21" s="43">
        <f t="shared" si="2"/>
        <v>26.323875000000001</v>
      </c>
      <c r="J21" s="42">
        <f t="shared" si="1"/>
        <v>29470450</v>
      </c>
      <c r="K21" s="10">
        <f t="shared" si="3"/>
        <v>73.676124999999999</v>
      </c>
    </row>
    <row r="22" spans="1:11" x14ac:dyDescent="0.3">
      <c r="A22" s="7">
        <v>19</v>
      </c>
      <c r="B22" s="8" t="s">
        <v>37</v>
      </c>
      <c r="C22" s="9">
        <v>60000000</v>
      </c>
      <c r="D22" s="41">
        <v>764</v>
      </c>
      <c r="E22" s="44">
        <v>44</v>
      </c>
      <c r="F22" s="9">
        <f t="shared" si="4"/>
        <v>720</v>
      </c>
      <c r="G22" s="41">
        <v>60000000</v>
      </c>
      <c r="H22" s="42">
        <v>3483500</v>
      </c>
      <c r="I22" s="43">
        <f t="shared" si="2"/>
        <v>5.8058333333333332</v>
      </c>
      <c r="J22" s="42">
        <f t="shared" si="1"/>
        <v>56516500</v>
      </c>
      <c r="K22" s="10">
        <f t="shared" si="3"/>
        <v>94.194166666666661</v>
      </c>
    </row>
    <row r="23" spans="1:11" x14ac:dyDescent="0.3">
      <c r="A23" s="7">
        <v>20</v>
      </c>
      <c r="B23" s="8" t="s">
        <v>38</v>
      </c>
      <c r="C23" s="9">
        <v>60000000</v>
      </c>
      <c r="D23" s="41">
        <v>266</v>
      </c>
      <c r="E23" s="44">
        <v>38</v>
      </c>
      <c r="F23" s="9">
        <f t="shared" si="4"/>
        <v>228</v>
      </c>
      <c r="G23" s="41">
        <v>52003330</v>
      </c>
      <c r="H23" s="42">
        <v>4897020</v>
      </c>
      <c r="I23" s="43">
        <f t="shared" si="2"/>
        <v>9.416743120104039</v>
      </c>
      <c r="J23" s="42">
        <f t="shared" si="1"/>
        <v>47106310</v>
      </c>
      <c r="K23" s="10">
        <f t="shared" si="3"/>
        <v>90.583256879895956</v>
      </c>
    </row>
    <row r="24" spans="1:11" x14ac:dyDescent="0.3">
      <c r="A24" s="7">
        <v>21</v>
      </c>
      <c r="B24" s="8" t="s">
        <v>39</v>
      </c>
      <c r="C24" s="9">
        <v>60000000</v>
      </c>
      <c r="D24" s="41">
        <v>368</v>
      </c>
      <c r="E24" s="44">
        <v>119</v>
      </c>
      <c r="F24" s="9">
        <f t="shared" si="4"/>
        <v>249</v>
      </c>
      <c r="G24" s="41">
        <v>59424550</v>
      </c>
      <c r="H24" s="42">
        <v>18700820</v>
      </c>
      <c r="I24" s="43">
        <f t="shared" si="2"/>
        <v>31.469855472191206</v>
      </c>
      <c r="J24" s="42">
        <f t="shared" si="1"/>
        <v>40723730</v>
      </c>
      <c r="K24" s="10">
        <f t="shared" si="3"/>
        <v>68.530144527808787</v>
      </c>
    </row>
    <row r="25" spans="1:11" x14ac:dyDescent="0.3">
      <c r="A25" s="7">
        <v>22</v>
      </c>
      <c r="B25" s="8" t="s">
        <v>40</v>
      </c>
      <c r="C25" s="9">
        <v>60000000</v>
      </c>
      <c r="D25" s="41">
        <v>212</v>
      </c>
      <c r="E25" s="44">
        <v>1</v>
      </c>
      <c r="F25" s="9">
        <f t="shared" si="4"/>
        <v>211</v>
      </c>
      <c r="G25" s="41">
        <v>38482600</v>
      </c>
      <c r="H25" s="42">
        <v>200000</v>
      </c>
      <c r="I25" s="43">
        <f t="shared" si="2"/>
        <v>0.5197154038448546</v>
      </c>
      <c r="J25" s="42">
        <f t="shared" si="1"/>
        <v>38282600</v>
      </c>
      <c r="K25" s="10">
        <f t="shared" si="3"/>
        <v>99.480284596155144</v>
      </c>
    </row>
    <row r="26" spans="1:11" x14ac:dyDescent="0.3">
      <c r="A26" s="7">
        <v>23</v>
      </c>
      <c r="B26" s="8" t="s">
        <v>41</v>
      </c>
      <c r="C26" s="9">
        <v>40000000</v>
      </c>
      <c r="D26" s="41">
        <v>0</v>
      </c>
      <c r="E26" s="44">
        <v>0</v>
      </c>
      <c r="F26" s="9">
        <v>0</v>
      </c>
      <c r="G26" s="41">
        <v>0</v>
      </c>
      <c r="H26" s="42">
        <v>0</v>
      </c>
      <c r="I26" s="43" t="s">
        <v>2</v>
      </c>
      <c r="J26" s="42">
        <f>+H26-G26</f>
        <v>0</v>
      </c>
      <c r="K26" s="45" t="s">
        <v>2</v>
      </c>
    </row>
    <row r="27" spans="1:11" x14ac:dyDescent="0.3">
      <c r="A27" s="7">
        <v>24</v>
      </c>
      <c r="B27" s="8" t="s">
        <v>42</v>
      </c>
      <c r="C27" s="9">
        <v>24000000</v>
      </c>
      <c r="D27" s="41">
        <v>149</v>
      </c>
      <c r="E27" s="44">
        <v>43</v>
      </c>
      <c r="F27" s="9">
        <f t="shared" ref="F27:F36" si="5">+D27-E27</f>
        <v>106</v>
      </c>
      <c r="G27" s="41">
        <v>24000000</v>
      </c>
      <c r="H27" s="42">
        <v>6954110</v>
      </c>
      <c r="I27" s="43">
        <f t="shared" si="2"/>
        <v>28.975458333333332</v>
      </c>
      <c r="J27" s="42">
        <f t="shared" ref="J27:J54" si="6">+G27-H27</f>
        <v>17045890</v>
      </c>
      <c r="K27" s="45">
        <f t="shared" si="3"/>
        <v>71.024541666666664</v>
      </c>
    </row>
    <row r="28" spans="1:11" x14ac:dyDescent="0.3">
      <c r="A28" s="7">
        <v>25</v>
      </c>
      <c r="B28" s="8" t="s">
        <v>43</v>
      </c>
      <c r="C28" s="9">
        <v>24000000</v>
      </c>
      <c r="D28" s="41">
        <v>189</v>
      </c>
      <c r="E28" s="44">
        <v>27</v>
      </c>
      <c r="F28" s="9">
        <f t="shared" si="5"/>
        <v>162</v>
      </c>
      <c r="G28" s="41">
        <v>24000000</v>
      </c>
      <c r="H28" s="42">
        <v>3030000</v>
      </c>
      <c r="I28" s="43">
        <f t="shared" si="2"/>
        <v>12.625</v>
      </c>
      <c r="J28" s="42">
        <f t="shared" si="6"/>
        <v>20970000</v>
      </c>
      <c r="K28" s="10">
        <f t="shared" si="3"/>
        <v>87.375</v>
      </c>
    </row>
    <row r="29" spans="1:11" x14ac:dyDescent="0.3">
      <c r="A29" s="7">
        <v>26</v>
      </c>
      <c r="B29" s="8" t="s">
        <v>44</v>
      </c>
      <c r="C29" s="9">
        <v>60000000</v>
      </c>
      <c r="D29" s="41">
        <v>423</v>
      </c>
      <c r="E29" s="44">
        <v>113</v>
      </c>
      <c r="F29" s="9">
        <f t="shared" si="5"/>
        <v>310</v>
      </c>
      <c r="G29" s="41">
        <v>57208100</v>
      </c>
      <c r="H29" s="42">
        <v>16194000</v>
      </c>
      <c r="I29" s="43">
        <f t="shared" si="2"/>
        <v>28.307180276918828</v>
      </c>
      <c r="J29" s="42">
        <f t="shared" si="6"/>
        <v>41014100</v>
      </c>
      <c r="K29" s="10">
        <f t="shared" si="3"/>
        <v>71.692819723081172</v>
      </c>
    </row>
    <row r="30" spans="1:11" x14ac:dyDescent="0.3">
      <c r="A30" s="7">
        <v>27</v>
      </c>
      <c r="B30" s="8" t="s">
        <v>45</v>
      </c>
      <c r="C30" s="9">
        <v>60000000</v>
      </c>
      <c r="D30" s="41">
        <v>34</v>
      </c>
      <c r="E30" s="44">
        <v>0</v>
      </c>
      <c r="F30" s="9">
        <f t="shared" si="5"/>
        <v>34</v>
      </c>
      <c r="G30" s="41">
        <v>5039638</v>
      </c>
      <c r="H30" s="42">
        <v>0</v>
      </c>
      <c r="I30" s="43">
        <f t="shared" si="2"/>
        <v>0</v>
      </c>
      <c r="J30" s="42">
        <f t="shared" si="6"/>
        <v>5039638</v>
      </c>
      <c r="K30" s="10">
        <f t="shared" si="3"/>
        <v>100</v>
      </c>
    </row>
    <row r="31" spans="1:11" x14ac:dyDescent="0.3">
      <c r="A31" s="7">
        <v>28</v>
      </c>
      <c r="B31" s="8" t="s">
        <v>46</v>
      </c>
      <c r="C31" s="9">
        <v>24000000</v>
      </c>
      <c r="D31" s="41">
        <v>130</v>
      </c>
      <c r="E31" s="44">
        <v>6</v>
      </c>
      <c r="F31" s="9">
        <f t="shared" si="5"/>
        <v>124</v>
      </c>
      <c r="G31" s="41">
        <v>24000000</v>
      </c>
      <c r="H31" s="42">
        <v>1088000</v>
      </c>
      <c r="I31" s="43">
        <f t="shared" si="2"/>
        <v>4.5333333333333332</v>
      </c>
      <c r="J31" s="42">
        <f t="shared" si="6"/>
        <v>22912000</v>
      </c>
      <c r="K31" s="10">
        <f t="shared" si="3"/>
        <v>95.466666666666669</v>
      </c>
    </row>
    <row r="32" spans="1:11" x14ac:dyDescent="0.3">
      <c r="A32" s="7">
        <v>29</v>
      </c>
      <c r="B32" s="8" t="s">
        <v>47</v>
      </c>
      <c r="C32" s="9">
        <v>24000000</v>
      </c>
      <c r="D32" s="41">
        <v>161</v>
      </c>
      <c r="E32" s="44">
        <v>16</v>
      </c>
      <c r="F32" s="9">
        <f t="shared" si="5"/>
        <v>145</v>
      </c>
      <c r="G32" s="41">
        <v>24000000</v>
      </c>
      <c r="H32" s="42">
        <v>1420200</v>
      </c>
      <c r="I32" s="43">
        <f t="shared" si="2"/>
        <v>5.9175000000000004</v>
      </c>
      <c r="J32" s="42">
        <f t="shared" si="6"/>
        <v>22579800</v>
      </c>
      <c r="K32" s="10">
        <f t="shared" si="3"/>
        <v>94.082499999999996</v>
      </c>
    </row>
    <row r="33" spans="1:11" x14ac:dyDescent="0.3">
      <c r="A33" s="7">
        <v>30</v>
      </c>
      <c r="B33" s="8" t="s">
        <v>48</v>
      </c>
      <c r="C33" s="9">
        <v>40000000</v>
      </c>
      <c r="D33" s="41">
        <v>119</v>
      </c>
      <c r="E33" s="44">
        <v>31</v>
      </c>
      <c r="F33" s="9">
        <f t="shared" si="5"/>
        <v>88</v>
      </c>
      <c r="G33" s="41">
        <v>22196600</v>
      </c>
      <c r="H33" s="42">
        <v>5670500</v>
      </c>
      <c r="I33" s="43">
        <f t="shared" si="2"/>
        <v>25.546705351270013</v>
      </c>
      <c r="J33" s="42">
        <f t="shared" si="6"/>
        <v>16526100</v>
      </c>
      <c r="K33" s="10">
        <f t="shared" si="3"/>
        <v>74.45329464872998</v>
      </c>
    </row>
    <row r="34" spans="1:11" x14ac:dyDescent="0.3">
      <c r="A34" s="7">
        <v>31</v>
      </c>
      <c r="B34" s="8" t="s">
        <v>49</v>
      </c>
      <c r="C34" s="9">
        <v>40000000</v>
      </c>
      <c r="D34" s="41">
        <v>252</v>
      </c>
      <c r="E34" s="44">
        <v>26</v>
      </c>
      <c r="F34" s="9">
        <f t="shared" si="5"/>
        <v>226</v>
      </c>
      <c r="G34" s="41">
        <v>23564750</v>
      </c>
      <c r="H34" s="42">
        <v>2450400</v>
      </c>
      <c r="I34" s="43">
        <f t="shared" si="2"/>
        <v>10.3985826287145</v>
      </c>
      <c r="J34" s="42">
        <f t="shared" si="6"/>
        <v>21114350</v>
      </c>
      <c r="K34" s="10">
        <f t="shared" si="3"/>
        <v>89.601417371285507</v>
      </c>
    </row>
    <row r="35" spans="1:11" x14ac:dyDescent="0.3">
      <c r="A35" s="7">
        <v>32</v>
      </c>
      <c r="B35" s="8" t="s">
        <v>50</v>
      </c>
      <c r="C35" s="9">
        <v>24000000</v>
      </c>
      <c r="D35" s="41">
        <v>150</v>
      </c>
      <c r="E35" s="44">
        <v>47</v>
      </c>
      <c r="F35" s="9">
        <f t="shared" si="5"/>
        <v>103</v>
      </c>
      <c r="G35" s="41">
        <v>10624430</v>
      </c>
      <c r="H35" s="42">
        <v>3200200</v>
      </c>
      <c r="I35" s="43">
        <f t="shared" si="2"/>
        <v>30.121145322619661</v>
      </c>
      <c r="J35" s="42">
        <f t="shared" si="6"/>
        <v>7424230</v>
      </c>
      <c r="K35" s="10">
        <f t="shared" si="3"/>
        <v>69.878854677380346</v>
      </c>
    </row>
    <row r="36" spans="1:11" x14ac:dyDescent="0.3">
      <c r="A36" s="7">
        <v>33</v>
      </c>
      <c r="B36" s="8" t="s">
        <v>51</v>
      </c>
      <c r="C36" s="9">
        <v>24000000</v>
      </c>
      <c r="D36" s="41">
        <v>139</v>
      </c>
      <c r="E36" s="44">
        <v>60</v>
      </c>
      <c r="F36" s="9">
        <f t="shared" si="5"/>
        <v>79</v>
      </c>
      <c r="G36" s="41">
        <v>23353900</v>
      </c>
      <c r="H36" s="42">
        <v>9899000</v>
      </c>
      <c r="I36" s="43">
        <f t="shared" si="2"/>
        <v>42.386924667828502</v>
      </c>
      <c r="J36" s="42">
        <f t="shared" si="6"/>
        <v>13454900</v>
      </c>
      <c r="K36" s="10">
        <f t="shared" si="3"/>
        <v>57.613075332171498</v>
      </c>
    </row>
    <row r="37" spans="1:11" x14ac:dyDescent="0.3">
      <c r="A37" s="7">
        <v>34</v>
      </c>
      <c r="B37" s="8" t="s">
        <v>52</v>
      </c>
      <c r="C37" s="9">
        <v>24000000</v>
      </c>
      <c r="D37" s="41">
        <v>40</v>
      </c>
      <c r="E37" s="44">
        <v>19</v>
      </c>
      <c r="F37" s="9">
        <v>7</v>
      </c>
      <c r="G37" s="41">
        <v>6154480</v>
      </c>
      <c r="H37" s="42">
        <v>3450000</v>
      </c>
      <c r="I37" s="43">
        <f t="shared" si="2"/>
        <v>56.056726157205809</v>
      </c>
      <c r="J37" s="42">
        <f t="shared" si="6"/>
        <v>2704480</v>
      </c>
      <c r="K37" s="10">
        <f t="shared" si="3"/>
        <v>43.943273842794191</v>
      </c>
    </row>
    <row r="38" spans="1:11" s="52" customFormat="1" x14ac:dyDescent="0.3">
      <c r="A38" s="46">
        <v>35</v>
      </c>
      <c r="B38" s="47" t="s">
        <v>53</v>
      </c>
      <c r="C38" s="41">
        <v>24000000</v>
      </c>
      <c r="D38" s="41">
        <v>152</v>
      </c>
      <c r="E38" s="48">
        <v>71</v>
      </c>
      <c r="F38" s="41">
        <f>+D38-E38</f>
        <v>81</v>
      </c>
      <c r="G38" s="41">
        <v>24000000</v>
      </c>
      <c r="H38" s="49">
        <v>10836350</v>
      </c>
      <c r="I38" s="50">
        <f t="shared" si="2"/>
        <v>45.151458333333331</v>
      </c>
      <c r="J38" s="49">
        <f t="shared" si="6"/>
        <v>13163650</v>
      </c>
      <c r="K38" s="51">
        <f t="shared" si="3"/>
        <v>54.848541666666669</v>
      </c>
    </row>
    <row r="39" spans="1:11" x14ac:dyDescent="0.3">
      <c r="A39" s="7">
        <v>36</v>
      </c>
      <c r="B39" s="8" t="s">
        <v>54</v>
      </c>
      <c r="C39" s="9">
        <v>40000000</v>
      </c>
      <c r="D39" s="41">
        <v>27</v>
      </c>
      <c r="E39" s="44">
        <v>26</v>
      </c>
      <c r="F39" s="9">
        <f>+D39-E39</f>
        <v>1</v>
      </c>
      <c r="G39" s="41">
        <v>2195000</v>
      </c>
      <c r="H39" s="42">
        <v>1400000</v>
      </c>
      <c r="I39" s="43">
        <f t="shared" si="2"/>
        <v>63.781321184510247</v>
      </c>
      <c r="J39" s="42">
        <f t="shared" si="6"/>
        <v>795000</v>
      </c>
      <c r="K39" s="10">
        <f t="shared" si="3"/>
        <v>36.218678815489753</v>
      </c>
    </row>
    <row r="40" spans="1:11" x14ac:dyDescent="0.3">
      <c r="A40" s="7">
        <v>37</v>
      </c>
      <c r="B40" s="8" t="s">
        <v>55</v>
      </c>
      <c r="C40" s="9">
        <v>24000000</v>
      </c>
      <c r="D40" s="41">
        <v>16</v>
      </c>
      <c r="E40" s="44">
        <v>3</v>
      </c>
      <c r="F40" s="9">
        <v>55</v>
      </c>
      <c r="G40" s="41">
        <v>3030040</v>
      </c>
      <c r="H40" s="42">
        <v>590000</v>
      </c>
      <c r="I40" s="43">
        <f t="shared" si="2"/>
        <v>19.471690142704386</v>
      </c>
      <c r="J40" s="42">
        <f t="shared" si="6"/>
        <v>2440040</v>
      </c>
      <c r="K40" s="10">
        <f t="shared" si="3"/>
        <v>80.528309857295611</v>
      </c>
    </row>
    <row r="41" spans="1:11" x14ac:dyDescent="0.3">
      <c r="A41" s="7">
        <v>38</v>
      </c>
      <c r="B41" s="8" t="s">
        <v>56</v>
      </c>
      <c r="C41" s="9">
        <v>40000000</v>
      </c>
      <c r="D41" s="41">
        <v>496</v>
      </c>
      <c r="E41" s="44">
        <v>48</v>
      </c>
      <c r="F41" s="9">
        <f t="shared" ref="F41:F48" si="7">+D41-E41</f>
        <v>448</v>
      </c>
      <c r="G41" s="41">
        <v>40000000</v>
      </c>
      <c r="H41" s="42">
        <v>4500000</v>
      </c>
      <c r="I41" s="43">
        <f t="shared" si="2"/>
        <v>11.25</v>
      </c>
      <c r="J41" s="42">
        <f t="shared" si="6"/>
        <v>35500000</v>
      </c>
      <c r="K41" s="10">
        <f t="shared" si="3"/>
        <v>88.75</v>
      </c>
    </row>
    <row r="42" spans="1:11" x14ac:dyDescent="0.3">
      <c r="A42" s="7">
        <v>39</v>
      </c>
      <c r="B42" s="8" t="s">
        <v>57</v>
      </c>
      <c r="C42" s="9">
        <v>24000000</v>
      </c>
      <c r="D42" s="41">
        <v>247</v>
      </c>
      <c r="E42" s="44">
        <v>53</v>
      </c>
      <c r="F42" s="9">
        <f t="shared" si="7"/>
        <v>194</v>
      </c>
      <c r="G42" s="41">
        <v>24000000</v>
      </c>
      <c r="H42" s="42">
        <v>5290600</v>
      </c>
      <c r="I42" s="43">
        <f t="shared" si="2"/>
        <v>22.044166666666666</v>
      </c>
      <c r="J42" s="42">
        <f t="shared" si="6"/>
        <v>18709400</v>
      </c>
      <c r="K42" s="10">
        <f t="shared" si="3"/>
        <v>77.955833333333331</v>
      </c>
    </row>
    <row r="43" spans="1:11" x14ac:dyDescent="0.3">
      <c r="A43" s="7">
        <v>40</v>
      </c>
      <c r="B43" s="8" t="s">
        <v>58</v>
      </c>
      <c r="C43" s="9">
        <v>24000000</v>
      </c>
      <c r="D43" s="41">
        <v>110</v>
      </c>
      <c r="E43" s="44">
        <v>5</v>
      </c>
      <c r="F43" s="9">
        <f t="shared" si="7"/>
        <v>105</v>
      </c>
      <c r="G43" s="41">
        <v>18520150</v>
      </c>
      <c r="H43" s="42">
        <v>900100</v>
      </c>
      <c r="I43" s="43">
        <f t="shared" si="2"/>
        <v>4.8601118241482926</v>
      </c>
      <c r="J43" s="42">
        <f t="shared" si="6"/>
        <v>17620050</v>
      </c>
      <c r="K43" s="10">
        <f t="shared" si="3"/>
        <v>95.139888175851709</v>
      </c>
    </row>
    <row r="44" spans="1:11" x14ac:dyDescent="0.3">
      <c r="A44" s="7">
        <v>41</v>
      </c>
      <c r="B44" s="8" t="s">
        <v>59</v>
      </c>
      <c r="C44" s="9">
        <v>24000000</v>
      </c>
      <c r="D44" s="41">
        <v>373</v>
      </c>
      <c r="E44" s="44">
        <v>267</v>
      </c>
      <c r="F44" s="9">
        <f t="shared" si="7"/>
        <v>106</v>
      </c>
      <c r="G44" s="41">
        <v>23900000</v>
      </c>
      <c r="H44" s="42">
        <v>16864750</v>
      </c>
      <c r="I44" s="43">
        <f t="shared" si="2"/>
        <v>70.563807531380746</v>
      </c>
      <c r="J44" s="42">
        <f t="shared" si="6"/>
        <v>7035250</v>
      </c>
      <c r="K44" s="10">
        <f t="shared" si="3"/>
        <v>29.436192468619247</v>
      </c>
    </row>
    <row r="45" spans="1:11" x14ac:dyDescent="0.3">
      <c r="A45" s="7">
        <v>42</v>
      </c>
      <c r="B45" s="8" t="s">
        <v>60</v>
      </c>
      <c r="C45" s="9">
        <v>24000000</v>
      </c>
      <c r="D45" s="41">
        <v>13</v>
      </c>
      <c r="E45" s="44">
        <v>3</v>
      </c>
      <c r="F45" s="9">
        <f t="shared" si="7"/>
        <v>10</v>
      </c>
      <c r="G45" s="41">
        <v>2399600</v>
      </c>
      <c r="H45" s="42">
        <v>300000</v>
      </c>
      <c r="I45" s="43">
        <f t="shared" si="2"/>
        <v>12.502083680613435</v>
      </c>
      <c r="J45" s="42">
        <f t="shared" si="6"/>
        <v>2099600</v>
      </c>
      <c r="K45" s="10">
        <f t="shared" si="3"/>
        <v>87.497916319386562</v>
      </c>
    </row>
    <row r="46" spans="1:11" x14ac:dyDescent="0.3">
      <c r="A46" s="7">
        <v>43</v>
      </c>
      <c r="B46" s="8" t="s">
        <v>61</v>
      </c>
      <c r="C46" s="9">
        <v>40000000</v>
      </c>
      <c r="D46" s="41">
        <v>112</v>
      </c>
      <c r="E46" s="44">
        <v>17</v>
      </c>
      <c r="F46" s="9">
        <f t="shared" si="7"/>
        <v>95</v>
      </c>
      <c r="G46" s="41">
        <v>21016958</v>
      </c>
      <c r="H46" s="42">
        <v>3200000</v>
      </c>
      <c r="I46" s="43">
        <f t="shared" si="2"/>
        <v>15.225800042042241</v>
      </c>
      <c r="J46" s="42">
        <f t="shared" si="6"/>
        <v>17816958</v>
      </c>
      <c r="K46" s="10">
        <f t="shared" si="3"/>
        <v>84.774199957957762</v>
      </c>
    </row>
    <row r="47" spans="1:11" x14ac:dyDescent="0.3">
      <c r="A47" s="7">
        <v>44</v>
      </c>
      <c r="B47" s="8" t="s">
        <v>62</v>
      </c>
      <c r="C47" s="9">
        <v>40000000</v>
      </c>
      <c r="D47" s="41">
        <v>209</v>
      </c>
      <c r="E47" s="44">
        <v>78</v>
      </c>
      <c r="F47" s="9">
        <f t="shared" si="7"/>
        <v>131</v>
      </c>
      <c r="G47" s="41">
        <v>33719150</v>
      </c>
      <c r="H47" s="42">
        <v>12940600</v>
      </c>
      <c r="I47" s="43">
        <f t="shared" si="2"/>
        <v>38.377598486320089</v>
      </c>
      <c r="J47" s="42">
        <f t="shared" si="6"/>
        <v>20778550</v>
      </c>
      <c r="K47" s="10">
        <f t="shared" si="3"/>
        <v>61.622401513679911</v>
      </c>
    </row>
    <row r="48" spans="1:11" x14ac:dyDescent="0.3">
      <c r="A48" s="7">
        <v>45</v>
      </c>
      <c r="B48" s="8" t="s">
        <v>63</v>
      </c>
      <c r="C48" s="9">
        <v>60000000</v>
      </c>
      <c r="D48" s="41">
        <v>984</v>
      </c>
      <c r="E48" s="44">
        <v>229</v>
      </c>
      <c r="F48" s="9">
        <f t="shared" si="7"/>
        <v>755</v>
      </c>
      <c r="G48" s="41">
        <v>60000000</v>
      </c>
      <c r="H48" s="42">
        <v>13980000</v>
      </c>
      <c r="I48" s="43">
        <f t="shared" si="2"/>
        <v>23.3</v>
      </c>
      <c r="J48" s="42">
        <f t="shared" si="6"/>
        <v>46020000</v>
      </c>
      <c r="K48" s="10">
        <f t="shared" si="3"/>
        <v>76.7</v>
      </c>
    </row>
    <row r="49" spans="1:11" x14ac:dyDescent="0.3">
      <c r="A49" s="7">
        <v>46</v>
      </c>
      <c r="B49" s="8" t="s">
        <v>64</v>
      </c>
      <c r="C49" s="9">
        <v>40000000</v>
      </c>
      <c r="D49" s="41">
        <v>109</v>
      </c>
      <c r="E49" s="44">
        <v>52</v>
      </c>
      <c r="F49" s="9">
        <v>158</v>
      </c>
      <c r="G49" s="41">
        <v>19333650</v>
      </c>
      <c r="H49" s="42">
        <v>9750450</v>
      </c>
      <c r="I49" s="43">
        <f t="shared" si="2"/>
        <v>50.432536018806587</v>
      </c>
      <c r="J49" s="42">
        <f t="shared" si="6"/>
        <v>9583200</v>
      </c>
      <c r="K49" s="10">
        <f t="shared" si="3"/>
        <v>49.567463981193413</v>
      </c>
    </row>
    <row r="50" spans="1:11" x14ac:dyDescent="0.3">
      <c r="A50" s="7">
        <v>47</v>
      </c>
      <c r="B50" s="8" t="s">
        <v>65</v>
      </c>
      <c r="C50" s="9">
        <v>40000000</v>
      </c>
      <c r="D50" s="41">
        <v>217</v>
      </c>
      <c r="E50" s="44">
        <v>0</v>
      </c>
      <c r="F50" s="9">
        <f>+D50-E50</f>
        <v>217</v>
      </c>
      <c r="G50" s="41">
        <v>24711879</v>
      </c>
      <c r="H50" s="42">
        <v>0</v>
      </c>
      <c r="I50" s="43">
        <f t="shared" si="2"/>
        <v>0</v>
      </c>
      <c r="J50" s="42">
        <f t="shared" si="6"/>
        <v>24711879</v>
      </c>
      <c r="K50" s="10">
        <f t="shared" si="3"/>
        <v>100</v>
      </c>
    </row>
    <row r="51" spans="1:11" x14ac:dyDescent="0.3">
      <c r="A51" s="7">
        <v>48</v>
      </c>
      <c r="B51" s="8" t="s">
        <v>66</v>
      </c>
      <c r="C51" s="9">
        <v>24000000</v>
      </c>
      <c r="D51" s="41">
        <v>51</v>
      </c>
      <c r="E51" s="44">
        <v>20</v>
      </c>
      <c r="F51" s="9">
        <v>178</v>
      </c>
      <c r="G51" s="41">
        <v>5632500</v>
      </c>
      <c r="H51" s="42">
        <v>1900000</v>
      </c>
      <c r="I51" s="43">
        <f t="shared" si="2"/>
        <v>33.732800710164227</v>
      </c>
      <c r="J51" s="42">
        <f t="shared" si="6"/>
        <v>3732500</v>
      </c>
      <c r="K51" s="10">
        <f t="shared" si="3"/>
        <v>66.267199289835773</v>
      </c>
    </row>
    <row r="52" spans="1:11" s="52" customFormat="1" x14ac:dyDescent="0.3">
      <c r="A52" s="46">
        <v>49</v>
      </c>
      <c r="B52" s="47" t="s">
        <v>67</v>
      </c>
      <c r="C52" s="41">
        <v>60000000</v>
      </c>
      <c r="D52" s="41">
        <v>773</v>
      </c>
      <c r="E52" s="48">
        <v>196</v>
      </c>
      <c r="F52" s="41">
        <f>+D52-E52</f>
        <v>577</v>
      </c>
      <c r="G52" s="41">
        <v>60000000</v>
      </c>
      <c r="H52" s="49">
        <v>16513050</v>
      </c>
      <c r="I52" s="50">
        <f t="shared" si="2"/>
        <v>27.521750000000001</v>
      </c>
      <c r="J52" s="49">
        <f t="shared" si="6"/>
        <v>43486950</v>
      </c>
      <c r="K52" s="51">
        <f t="shared" si="3"/>
        <v>72.478250000000003</v>
      </c>
    </row>
    <row r="53" spans="1:11" x14ac:dyDescent="0.3">
      <c r="A53" s="7">
        <v>50</v>
      </c>
      <c r="B53" s="8" t="s">
        <v>68</v>
      </c>
      <c r="C53" s="9">
        <v>60000000</v>
      </c>
      <c r="D53" s="41">
        <v>404</v>
      </c>
      <c r="E53" s="44">
        <v>2</v>
      </c>
      <c r="F53" s="9">
        <f>+D53-E53</f>
        <v>402</v>
      </c>
      <c r="G53" s="41">
        <v>60000000</v>
      </c>
      <c r="H53" s="42">
        <v>200000</v>
      </c>
      <c r="I53" s="43">
        <f t="shared" si="2"/>
        <v>0.33333333333333331</v>
      </c>
      <c r="J53" s="42">
        <f t="shared" si="6"/>
        <v>59800000</v>
      </c>
      <c r="K53" s="10">
        <f t="shared" si="3"/>
        <v>99.666666666666671</v>
      </c>
    </row>
    <row r="54" spans="1:11" s="52" customFormat="1" x14ac:dyDescent="0.3">
      <c r="A54" s="46">
        <v>51</v>
      </c>
      <c r="B54" s="47" t="s">
        <v>69</v>
      </c>
      <c r="C54" s="41">
        <v>60000000</v>
      </c>
      <c r="D54" s="41">
        <v>302</v>
      </c>
      <c r="E54" s="48">
        <v>109</v>
      </c>
      <c r="F54" s="41">
        <f>+D54-E54</f>
        <v>193</v>
      </c>
      <c r="G54" s="41">
        <v>57797570</v>
      </c>
      <c r="H54" s="49">
        <v>21515720</v>
      </c>
      <c r="I54" s="50">
        <f t="shared" si="2"/>
        <v>37.225994103212301</v>
      </c>
      <c r="J54" s="49">
        <f t="shared" si="6"/>
        <v>36281850</v>
      </c>
      <c r="K54" s="51">
        <f t="shared" si="3"/>
        <v>62.774005896787699</v>
      </c>
    </row>
    <row r="55" spans="1:11" s="52" customFormat="1" x14ac:dyDescent="0.3">
      <c r="A55" s="46">
        <v>52</v>
      </c>
      <c r="B55" s="47" t="s">
        <v>70</v>
      </c>
      <c r="C55" s="41">
        <v>24000000</v>
      </c>
      <c r="D55" s="41">
        <v>20</v>
      </c>
      <c r="E55" s="48">
        <v>25</v>
      </c>
      <c r="F55" s="41">
        <v>32</v>
      </c>
      <c r="G55" s="41">
        <v>2049140</v>
      </c>
      <c r="H55" s="49">
        <f>G55</f>
        <v>2049140</v>
      </c>
      <c r="I55" s="50">
        <f t="shared" si="2"/>
        <v>100</v>
      </c>
      <c r="J55" s="49">
        <f>+H55-G55</f>
        <v>0</v>
      </c>
      <c r="K55" s="51">
        <f t="shared" si="3"/>
        <v>0</v>
      </c>
    </row>
    <row r="56" spans="1:11" x14ac:dyDescent="0.3">
      <c r="A56" s="7">
        <v>53</v>
      </c>
      <c r="B56" s="8" t="s">
        <v>71</v>
      </c>
      <c r="C56" s="9">
        <v>60000000</v>
      </c>
      <c r="D56" s="41">
        <v>55</v>
      </c>
      <c r="E56" s="44">
        <v>0</v>
      </c>
      <c r="F56" s="9">
        <f>+D56-E56</f>
        <v>55</v>
      </c>
      <c r="G56" s="41">
        <v>9807260</v>
      </c>
      <c r="H56" s="42">
        <v>0</v>
      </c>
      <c r="I56" s="43">
        <f t="shared" si="2"/>
        <v>0</v>
      </c>
      <c r="J56" s="42">
        <f t="shared" ref="J56:J80" si="8">+G56-H56</f>
        <v>9807260</v>
      </c>
      <c r="K56" s="10">
        <f t="shared" si="3"/>
        <v>100</v>
      </c>
    </row>
    <row r="57" spans="1:11" x14ac:dyDescent="0.3">
      <c r="A57" s="7">
        <v>54</v>
      </c>
      <c r="B57" s="8" t="s">
        <v>72</v>
      </c>
      <c r="C57" s="9">
        <v>24000000</v>
      </c>
      <c r="D57" s="41">
        <v>17</v>
      </c>
      <c r="E57" s="44">
        <v>0</v>
      </c>
      <c r="F57" s="9">
        <v>3</v>
      </c>
      <c r="G57" s="41">
        <v>2245000</v>
      </c>
      <c r="H57" s="42">
        <v>0</v>
      </c>
      <c r="I57" s="43">
        <f t="shared" si="2"/>
        <v>0</v>
      </c>
      <c r="J57" s="42">
        <f t="shared" si="8"/>
        <v>2245000</v>
      </c>
      <c r="K57" s="10">
        <f t="shared" si="3"/>
        <v>100</v>
      </c>
    </row>
    <row r="58" spans="1:11" x14ac:dyDescent="0.3">
      <c r="A58" s="7">
        <v>55</v>
      </c>
      <c r="B58" s="8" t="s">
        <v>73</v>
      </c>
      <c r="C58" s="9">
        <v>24000000</v>
      </c>
      <c r="D58" s="41">
        <v>17</v>
      </c>
      <c r="E58" s="44">
        <v>0</v>
      </c>
      <c r="F58" s="9">
        <v>67</v>
      </c>
      <c r="G58" s="41">
        <v>3397000</v>
      </c>
      <c r="H58" s="42">
        <v>0</v>
      </c>
      <c r="I58" s="43">
        <f t="shared" si="2"/>
        <v>0</v>
      </c>
      <c r="J58" s="42">
        <f t="shared" si="8"/>
        <v>3397000</v>
      </c>
      <c r="K58" s="10">
        <f t="shared" si="3"/>
        <v>100</v>
      </c>
    </row>
    <row r="59" spans="1:11" x14ac:dyDescent="0.3">
      <c r="A59" s="7">
        <v>56</v>
      </c>
      <c r="B59" s="8" t="s">
        <v>74</v>
      </c>
      <c r="C59" s="9">
        <v>40000000</v>
      </c>
      <c r="D59" s="41">
        <v>116</v>
      </c>
      <c r="E59" s="44">
        <v>16</v>
      </c>
      <c r="F59" s="9">
        <v>80</v>
      </c>
      <c r="G59" s="41">
        <v>19124397</v>
      </c>
      <c r="H59" s="44">
        <v>2629100</v>
      </c>
      <c r="I59" s="43">
        <f t="shared" si="2"/>
        <v>13.747361550798177</v>
      </c>
      <c r="J59" s="42">
        <f t="shared" si="8"/>
        <v>16495297</v>
      </c>
      <c r="K59" s="10">
        <f t="shared" si="3"/>
        <v>86.252638449201825</v>
      </c>
    </row>
    <row r="60" spans="1:11" x14ac:dyDescent="0.3">
      <c r="A60" s="7">
        <v>57</v>
      </c>
      <c r="B60" s="8" t="s">
        <v>75</v>
      </c>
      <c r="C60" s="9">
        <v>24000000</v>
      </c>
      <c r="D60" s="41">
        <v>158</v>
      </c>
      <c r="E60" s="44">
        <v>9</v>
      </c>
      <c r="F60" s="9">
        <f>+D60-E60</f>
        <v>149</v>
      </c>
      <c r="G60" s="41">
        <v>24000000</v>
      </c>
      <c r="H60" s="42">
        <v>700000</v>
      </c>
      <c r="I60" s="43">
        <f t="shared" si="2"/>
        <v>2.9166666666666665</v>
      </c>
      <c r="J60" s="42">
        <f t="shared" si="8"/>
        <v>23300000</v>
      </c>
      <c r="K60" s="10">
        <f t="shared" si="3"/>
        <v>97.083333333333329</v>
      </c>
    </row>
    <row r="61" spans="1:11" x14ac:dyDescent="0.3">
      <c r="A61" s="7">
        <v>58</v>
      </c>
      <c r="B61" s="8" t="s">
        <v>76</v>
      </c>
      <c r="C61" s="9">
        <v>24000000</v>
      </c>
      <c r="D61" s="41">
        <v>45</v>
      </c>
      <c r="E61" s="44">
        <v>29</v>
      </c>
      <c r="F61" s="9">
        <v>64</v>
      </c>
      <c r="G61" s="41">
        <v>6430000</v>
      </c>
      <c r="H61" s="42">
        <v>4110000</v>
      </c>
      <c r="I61" s="43">
        <f t="shared" si="2"/>
        <v>63.919129082426124</v>
      </c>
      <c r="J61" s="42">
        <f t="shared" si="8"/>
        <v>2320000</v>
      </c>
      <c r="K61" s="10">
        <f t="shared" si="3"/>
        <v>36.080870917573876</v>
      </c>
    </row>
    <row r="62" spans="1:11" x14ac:dyDescent="0.3">
      <c r="A62" s="7">
        <v>59</v>
      </c>
      <c r="B62" s="8" t="s">
        <v>77</v>
      </c>
      <c r="C62" s="9">
        <v>40000000</v>
      </c>
      <c r="D62" s="41">
        <v>138</v>
      </c>
      <c r="E62" s="44">
        <v>30</v>
      </c>
      <c r="F62" s="9">
        <f t="shared" ref="F62:F71" si="9">+D62-E62</f>
        <v>108</v>
      </c>
      <c r="G62" s="41">
        <v>15057400</v>
      </c>
      <c r="H62" s="42">
        <v>2850000</v>
      </c>
      <c r="I62" s="43">
        <f t="shared" si="2"/>
        <v>18.927570496898536</v>
      </c>
      <c r="J62" s="42">
        <f t="shared" si="8"/>
        <v>12207400</v>
      </c>
      <c r="K62" s="10">
        <f t="shared" si="3"/>
        <v>81.072429503101461</v>
      </c>
    </row>
    <row r="63" spans="1:11" x14ac:dyDescent="0.3">
      <c r="A63" s="7">
        <v>60</v>
      </c>
      <c r="B63" s="8" t="s">
        <v>78</v>
      </c>
      <c r="C63" s="9">
        <v>60000000</v>
      </c>
      <c r="D63" s="41">
        <v>111</v>
      </c>
      <c r="E63" s="44">
        <v>31</v>
      </c>
      <c r="F63" s="9">
        <f t="shared" si="9"/>
        <v>80</v>
      </c>
      <c r="G63" s="41">
        <v>21758727</v>
      </c>
      <c r="H63" s="42">
        <v>4600000</v>
      </c>
      <c r="I63" s="43">
        <f t="shared" si="2"/>
        <v>21.140942666360949</v>
      </c>
      <c r="J63" s="42">
        <f t="shared" si="8"/>
        <v>17158727</v>
      </c>
      <c r="K63" s="10">
        <f t="shared" si="3"/>
        <v>78.859057333639043</v>
      </c>
    </row>
    <row r="64" spans="1:11" x14ac:dyDescent="0.3">
      <c r="A64" s="7">
        <v>61</v>
      </c>
      <c r="B64" s="8" t="s">
        <v>79</v>
      </c>
      <c r="C64" s="9">
        <v>60000000</v>
      </c>
      <c r="D64" s="41">
        <v>1195</v>
      </c>
      <c r="E64" s="53">
        <v>1118</v>
      </c>
      <c r="F64" s="9">
        <f t="shared" si="9"/>
        <v>77</v>
      </c>
      <c r="G64" s="41">
        <v>60000000</v>
      </c>
      <c r="H64" s="42">
        <v>52361900</v>
      </c>
      <c r="I64" s="43">
        <f t="shared" si="2"/>
        <v>87.269833333333338</v>
      </c>
      <c r="J64" s="42">
        <f t="shared" si="8"/>
        <v>7638100</v>
      </c>
      <c r="K64" s="10">
        <f t="shared" si="3"/>
        <v>12.730166666666667</v>
      </c>
    </row>
    <row r="65" spans="1:11" x14ac:dyDescent="0.3">
      <c r="A65" s="7">
        <v>62</v>
      </c>
      <c r="B65" s="8" t="s">
        <v>80</v>
      </c>
      <c r="C65" s="9">
        <v>40000000</v>
      </c>
      <c r="D65" s="41">
        <v>252</v>
      </c>
      <c r="E65" s="44">
        <v>158</v>
      </c>
      <c r="F65" s="9">
        <f t="shared" si="9"/>
        <v>94</v>
      </c>
      <c r="G65" s="41">
        <v>24085090</v>
      </c>
      <c r="H65" s="42">
        <v>14659475</v>
      </c>
      <c r="I65" s="43">
        <f t="shared" si="2"/>
        <v>60.865352797103931</v>
      </c>
      <c r="J65" s="42">
        <f t="shared" si="8"/>
        <v>9425615</v>
      </c>
      <c r="K65" s="10">
        <f t="shared" si="3"/>
        <v>39.134647202896069</v>
      </c>
    </row>
    <row r="66" spans="1:11" x14ac:dyDescent="0.3">
      <c r="A66" s="7">
        <v>63</v>
      </c>
      <c r="B66" s="8" t="s">
        <v>81</v>
      </c>
      <c r="C66" s="9">
        <v>24000000</v>
      </c>
      <c r="D66" s="41">
        <v>217</v>
      </c>
      <c r="E66" s="44">
        <v>36</v>
      </c>
      <c r="F66" s="9">
        <f t="shared" si="9"/>
        <v>181</v>
      </c>
      <c r="G66" s="41">
        <v>24000000</v>
      </c>
      <c r="H66" s="42">
        <v>4026660</v>
      </c>
      <c r="I66" s="43">
        <f t="shared" si="2"/>
        <v>16.777750000000001</v>
      </c>
      <c r="J66" s="42">
        <f t="shared" si="8"/>
        <v>19973340</v>
      </c>
      <c r="K66" s="10">
        <f t="shared" si="3"/>
        <v>83.222250000000003</v>
      </c>
    </row>
    <row r="67" spans="1:11" x14ac:dyDescent="0.3">
      <c r="A67" s="7">
        <v>64</v>
      </c>
      <c r="B67" s="8" t="s">
        <v>82</v>
      </c>
      <c r="C67" s="9">
        <v>24000000</v>
      </c>
      <c r="D67" s="41">
        <v>194</v>
      </c>
      <c r="E67" s="54">
        <v>23</v>
      </c>
      <c r="F67" s="9">
        <f t="shared" si="9"/>
        <v>171</v>
      </c>
      <c r="G67" s="41">
        <v>23999998</v>
      </c>
      <c r="H67" s="54">
        <v>1288300</v>
      </c>
      <c r="I67" s="43">
        <f t="shared" si="2"/>
        <v>5.3679171139930926</v>
      </c>
      <c r="J67" s="42">
        <f t="shared" si="8"/>
        <v>22711698</v>
      </c>
      <c r="K67" s="10">
        <f t="shared" si="3"/>
        <v>94.632082886006913</v>
      </c>
    </row>
    <row r="68" spans="1:11" x14ac:dyDescent="0.3">
      <c r="A68" s="7">
        <v>65</v>
      </c>
      <c r="B68" s="8" t="s">
        <v>83</v>
      </c>
      <c r="C68" s="9">
        <v>24000000</v>
      </c>
      <c r="D68" s="41">
        <v>526</v>
      </c>
      <c r="E68" s="54">
        <v>1</v>
      </c>
      <c r="F68" s="9">
        <f t="shared" si="9"/>
        <v>525</v>
      </c>
      <c r="G68" s="41">
        <v>23966000</v>
      </c>
      <c r="H68" s="54">
        <v>32000</v>
      </c>
      <c r="I68" s="43">
        <f t="shared" si="2"/>
        <v>0.13352249019444212</v>
      </c>
      <c r="J68" s="42">
        <f t="shared" si="8"/>
        <v>23934000</v>
      </c>
      <c r="K68" s="10">
        <f t="shared" si="3"/>
        <v>99.866477509805563</v>
      </c>
    </row>
    <row r="69" spans="1:11" x14ac:dyDescent="0.3">
      <c r="A69" s="7">
        <v>66</v>
      </c>
      <c r="B69" s="8" t="s">
        <v>84</v>
      </c>
      <c r="C69" s="9">
        <v>60000000</v>
      </c>
      <c r="D69" s="41">
        <v>437</v>
      </c>
      <c r="E69" s="54">
        <v>3</v>
      </c>
      <c r="F69" s="9">
        <f t="shared" si="9"/>
        <v>434</v>
      </c>
      <c r="G69" s="41">
        <v>60000000</v>
      </c>
      <c r="H69" s="54">
        <v>300000</v>
      </c>
      <c r="I69" s="43">
        <f t="shared" si="2"/>
        <v>0.5</v>
      </c>
      <c r="J69" s="42">
        <f t="shared" si="8"/>
        <v>59700000</v>
      </c>
      <c r="K69" s="10">
        <f t="shared" si="3"/>
        <v>99.5</v>
      </c>
    </row>
    <row r="70" spans="1:11" x14ac:dyDescent="0.3">
      <c r="A70" s="7">
        <v>67</v>
      </c>
      <c r="B70" s="8" t="s">
        <v>85</v>
      </c>
      <c r="C70" s="9">
        <v>24000000</v>
      </c>
      <c r="D70" s="41">
        <v>318</v>
      </c>
      <c r="E70" s="44">
        <v>90</v>
      </c>
      <c r="F70" s="9">
        <f t="shared" si="9"/>
        <v>228</v>
      </c>
      <c r="G70" s="41">
        <v>24000000</v>
      </c>
      <c r="H70" s="42">
        <v>6456380</v>
      </c>
      <c r="I70" s="43">
        <f t="shared" si="2"/>
        <v>26.901583333333335</v>
      </c>
      <c r="J70" s="42">
        <f t="shared" si="8"/>
        <v>17543620</v>
      </c>
      <c r="K70" s="10">
        <f t="shared" si="3"/>
        <v>73.098416666666665</v>
      </c>
    </row>
    <row r="71" spans="1:11" x14ac:dyDescent="0.3">
      <c r="A71" s="7">
        <v>68</v>
      </c>
      <c r="B71" s="8" t="s">
        <v>86</v>
      </c>
      <c r="C71" s="9">
        <v>24000000</v>
      </c>
      <c r="D71" s="41">
        <v>173</v>
      </c>
      <c r="E71" s="54">
        <v>30</v>
      </c>
      <c r="F71" s="9">
        <f t="shared" si="9"/>
        <v>143</v>
      </c>
      <c r="G71" s="41">
        <v>23930000</v>
      </c>
      <c r="H71" s="55">
        <v>4190000</v>
      </c>
      <c r="I71" s="43">
        <f t="shared" ref="I71:I80" si="10">+H71*100/G71</f>
        <v>17.509402423735896</v>
      </c>
      <c r="J71" s="42">
        <f t="shared" si="8"/>
        <v>19740000</v>
      </c>
      <c r="K71" s="10">
        <f t="shared" ref="K71:K80" si="11">+J71*100/G71</f>
        <v>82.490597576264108</v>
      </c>
    </row>
    <row r="72" spans="1:11" x14ac:dyDescent="0.3">
      <c r="A72" s="7">
        <v>69</v>
      </c>
      <c r="B72" s="8" t="s">
        <v>87</v>
      </c>
      <c r="C72" s="9">
        <v>60000000</v>
      </c>
      <c r="D72" s="41">
        <v>269</v>
      </c>
      <c r="E72" s="54">
        <v>146</v>
      </c>
      <c r="F72" s="9">
        <v>849</v>
      </c>
      <c r="G72" s="41">
        <v>25965607</v>
      </c>
      <c r="H72" s="55">
        <v>13060800</v>
      </c>
      <c r="I72" s="43">
        <f t="shared" si="10"/>
        <v>50.300383888580001</v>
      </c>
      <c r="J72" s="42">
        <f>+G72-H72</f>
        <v>12904807</v>
      </c>
      <c r="K72" s="10">
        <f t="shared" si="11"/>
        <v>49.699616111419999</v>
      </c>
    </row>
    <row r="73" spans="1:11" x14ac:dyDescent="0.3">
      <c r="A73" s="7">
        <v>70</v>
      </c>
      <c r="B73" s="8" t="s">
        <v>88</v>
      </c>
      <c r="C73" s="9">
        <v>24000000</v>
      </c>
      <c r="D73" s="41">
        <v>177</v>
      </c>
      <c r="E73" s="54">
        <v>44</v>
      </c>
      <c r="F73" s="9">
        <f>+D73-E73</f>
        <v>133</v>
      </c>
      <c r="G73" s="41">
        <v>14162800</v>
      </c>
      <c r="H73" s="55">
        <v>2875000</v>
      </c>
      <c r="I73" s="43">
        <f t="shared" si="10"/>
        <v>20.299658259666167</v>
      </c>
      <c r="J73" s="42">
        <f t="shared" si="8"/>
        <v>11287800</v>
      </c>
      <c r="K73" s="10">
        <f t="shared" si="11"/>
        <v>79.700341740333826</v>
      </c>
    </row>
    <row r="74" spans="1:11" x14ac:dyDescent="0.3">
      <c r="A74" s="7">
        <v>71</v>
      </c>
      <c r="B74" s="8" t="s">
        <v>89</v>
      </c>
      <c r="C74" s="9">
        <v>60000000</v>
      </c>
      <c r="D74" s="41">
        <v>218</v>
      </c>
      <c r="E74" s="44">
        <v>58</v>
      </c>
      <c r="F74" s="9">
        <f>+D74-E74</f>
        <v>160</v>
      </c>
      <c r="G74" s="41">
        <v>34365768</v>
      </c>
      <c r="H74" s="42">
        <v>7525250</v>
      </c>
      <c r="I74" s="43">
        <f t="shared" si="10"/>
        <v>21.897517320142533</v>
      </c>
      <c r="J74" s="42">
        <f t="shared" si="8"/>
        <v>26840518</v>
      </c>
      <c r="K74" s="10">
        <f t="shared" si="11"/>
        <v>78.102482679857474</v>
      </c>
    </row>
    <row r="75" spans="1:11" x14ac:dyDescent="0.3">
      <c r="A75" s="7">
        <v>72</v>
      </c>
      <c r="B75" s="8" t="s">
        <v>90</v>
      </c>
      <c r="C75" s="9">
        <v>60000000</v>
      </c>
      <c r="D75" s="41">
        <v>347</v>
      </c>
      <c r="E75" s="44">
        <v>147</v>
      </c>
      <c r="F75" s="9">
        <f>+D75-E75</f>
        <v>200</v>
      </c>
      <c r="G75" s="41">
        <v>39971655</v>
      </c>
      <c r="H75" s="42">
        <v>18475800</v>
      </c>
      <c r="I75" s="43">
        <f t="shared" si="10"/>
        <v>46.222254244914303</v>
      </c>
      <c r="J75" s="42">
        <f t="shared" si="8"/>
        <v>21495855</v>
      </c>
      <c r="K75" s="10">
        <f t="shared" si="11"/>
        <v>53.777745755085697</v>
      </c>
    </row>
    <row r="76" spans="1:11" x14ac:dyDescent="0.3">
      <c r="A76" s="7">
        <v>73</v>
      </c>
      <c r="B76" s="8" t="s">
        <v>91</v>
      </c>
      <c r="C76" s="9">
        <v>24000000</v>
      </c>
      <c r="D76" s="41">
        <v>21</v>
      </c>
      <c r="E76" s="44">
        <v>21</v>
      </c>
      <c r="F76" s="9">
        <f>+E76-D76</f>
        <v>0</v>
      </c>
      <c r="G76" s="41">
        <v>2680000</v>
      </c>
      <c r="H76" s="42">
        <v>1848000</v>
      </c>
      <c r="I76" s="43">
        <f t="shared" si="10"/>
        <v>68.955223880597018</v>
      </c>
      <c r="J76" s="42">
        <f>+G76-H76</f>
        <v>832000</v>
      </c>
      <c r="K76" s="10">
        <f t="shared" si="11"/>
        <v>31.044776119402986</v>
      </c>
    </row>
    <row r="77" spans="1:11" s="52" customFormat="1" x14ac:dyDescent="0.3">
      <c r="A77" s="46">
        <v>74</v>
      </c>
      <c r="B77" s="47" t="s">
        <v>92</v>
      </c>
      <c r="C77" s="41">
        <v>40000000</v>
      </c>
      <c r="D77" s="41">
        <v>244</v>
      </c>
      <c r="E77" s="48">
        <v>66</v>
      </c>
      <c r="F77" s="41">
        <f>+D77-E77</f>
        <v>178</v>
      </c>
      <c r="G77" s="41">
        <v>32836010</v>
      </c>
      <c r="H77" s="49">
        <v>10658840</v>
      </c>
      <c r="I77" s="50">
        <f>+H77*100/G77</f>
        <v>32.460825782426063</v>
      </c>
      <c r="J77" s="49">
        <f t="shared" si="8"/>
        <v>22177170</v>
      </c>
      <c r="K77" s="51">
        <f t="shared" si="11"/>
        <v>67.539174217573944</v>
      </c>
    </row>
    <row r="78" spans="1:11" x14ac:dyDescent="0.3">
      <c r="A78" s="7">
        <v>75</v>
      </c>
      <c r="B78" s="8" t="s">
        <v>93</v>
      </c>
      <c r="C78" s="9">
        <v>40000000</v>
      </c>
      <c r="D78" s="41">
        <v>306</v>
      </c>
      <c r="E78" s="44">
        <v>84</v>
      </c>
      <c r="F78" s="9">
        <f>+D78-E78</f>
        <v>222</v>
      </c>
      <c r="G78" s="41">
        <v>40000000</v>
      </c>
      <c r="H78" s="42">
        <v>9386313</v>
      </c>
      <c r="I78" s="43">
        <f t="shared" si="10"/>
        <v>23.4657825</v>
      </c>
      <c r="J78" s="42">
        <f t="shared" si="8"/>
        <v>30613687</v>
      </c>
      <c r="K78" s="10">
        <f t="shared" si="11"/>
        <v>76.534217499999997</v>
      </c>
    </row>
    <row r="79" spans="1:11" x14ac:dyDescent="0.3">
      <c r="A79" s="7">
        <v>76</v>
      </c>
      <c r="B79" s="8" t="s">
        <v>0</v>
      </c>
      <c r="C79" s="9">
        <v>24000000</v>
      </c>
      <c r="D79" s="41">
        <v>296</v>
      </c>
      <c r="E79" s="44">
        <v>71</v>
      </c>
      <c r="F79" s="9">
        <f>+D79-E79</f>
        <v>225</v>
      </c>
      <c r="G79" s="41">
        <v>24000000</v>
      </c>
      <c r="H79" s="42">
        <v>4592800</v>
      </c>
      <c r="I79" s="43">
        <f t="shared" si="10"/>
        <v>19.136666666666667</v>
      </c>
      <c r="J79" s="42">
        <f t="shared" si="8"/>
        <v>19407200</v>
      </c>
      <c r="K79" s="10">
        <f t="shared" si="11"/>
        <v>80.86333333333333</v>
      </c>
    </row>
    <row r="80" spans="1:11" s="52" customFormat="1" x14ac:dyDescent="0.3">
      <c r="A80" s="46">
        <v>77</v>
      </c>
      <c r="B80" s="47" t="s">
        <v>94</v>
      </c>
      <c r="C80" s="41">
        <v>24000000</v>
      </c>
      <c r="D80" s="41">
        <v>176</v>
      </c>
      <c r="E80" s="48">
        <v>30</v>
      </c>
      <c r="F80" s="41">
        <f>+D80-E80</f>
        <v>146</v>
      </c>
      <c r="G80" s="41">
        <v>23673000</v>
      </c>
      <c r="H80" s="49">
        <v>3950000</v>
      </c>
      <c r="I80" s="50">
        <f t="shared" si="10"/>
        <v>16.685675664258859</v>
      </c>
      <c r="J80" s="49">
        <f t="shared" si="8"/>
        <v>19723000</v>
      </c>
      <c r="K80" s="51">
        <f t="shared" si="11"/>
        <v>83.314324335741134</v>
      </c>
    </row>
    <row r="81" spans="1:11" ht="27" customHeight="1" x14ac:dyDescent="0.3">
      <c r="A81" s="56" t="s">
        <v>14</v>
      </c>
      <c r="B81" s="57" t="s">
        <v>95</v>
      </c>
      <c r="C81" s="58">
        <v>2956000000</v>
      </c>
      <c r="D81" s="59">
        <v>18342</v>
      </c>
      <c r="E81" s="60">
        <f>SUM(E4:E80)</f>
        <v>5368</v>
      </c>
      <c r="F81" s="58">
        <f>+D81-E81</f>
        <v>12974</v>
      </c>
      <c r="G81" s="61">
        <f>SUM(G4:G80)</f>
        <v>2092821369</v>
      </c>
      <c r="H81" s="62">
        <f>SUM(H4:H80)</f>
        <v>535934798</v>
      </c>
      <c r="I81" s="63">
        <f>+H81*100/ G81</f>
        <v>25.608243777445871</v>
      </c>
      <c r="J81" s="64">
        <f>+G81-H81</f>
        <v>1556886571</v>
      </c>
      <c r="K81" s="65">
        <f>+J81*100/ G81</f>
        <v>74.391756222554122</v>
      </c>
    </row>
    <row r="82" spans="1:11" s="67" customFormat="1" x14ac:dyDescent="0.3">
      <c r="A82" s="66"/>
      <c r="C82" s="68"/>
      <c r="D82" s="69"/>
      <c r="E82" s="68"/>
      <c r="F82" s="68"/>
      <c r="G82" s="69"/>
      <c r="H82" s="68">
        <f>G81-H81</f>
        <v>1556886571</v>
      </c>
      <c r="I82" s="70">
        <f>H81*100/H82</f>
        <v>34.423496739121141</v>
      </c>
      <c r="J82" s="68">
        <f>G81-J81</f>
        <v>535934798</v>
      </c>
      <c r="K82" s="67">
        <f>J82*100/G81</f>
        <v>25.608243777445871</v>
      </c>
    </row>
    <row r="83" spans="1:11" x14ac:dyDescent="0.3">
      <c r="H83" s="16" t="s">
        <v>14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78" workbookViewId="0">
      <selection activeCell="A90" sqref="A90:A92"/>
    </sheetView>
  </sheetViews>
  <sheetFormatPr defaultRowHeight="20.25" x14ac:dyDescent="0.2"/>
  <cols>
    <col min="1" max="1" width="4.375" style="86" customWidth="1"/>
    <col min="2" max="2" width="18.25" style="87" customWidth="1"/>
    <col min="3" max="3" width="11" style="87" customWidth="1"/>
    <col min="4" max="5" width="13.625" style="87" customWidth="1"/>
    <col min="6" max="6" width="16.75" style="87" customWidth="1"/>
    <col min="7" max="7" width="9" style="87"/>
    <col min="8" max="8" width="9.625" style="87" customWidth="1"/>
    <col min="9" max="9" width="10.25" style="87" customWidth="1"/>
    <col min="10" max="10" width="17.75" style="90" customWidth="1"/>
    <col min="11" max="11" width="9" style="87"/>
    <col min="12" max="12" width="22.125" style="88" customWidth="1"/>
    <col min="13" max="13" width="15.25" style="86" customWidth="1"/>
    <col min="14" max="16384" width="9" style="87"/>
  </cols>
  <sheetData>
    <row r="1" spans="1:13" s="85" customFormat="1" ht="52.5" customHeight="1" x14ac:dyDescent="0.2">
      <c r="A1" s="81" t="s">
        <v>3</v>
      </c>
      <c r="B1" s="81" t="s">
        <v>4</v>
      </c>
      <c r="C1" s="81" t="s">
        <v>5</v>
      </c>
      <c r="D1" s="81" t="s">
        <v>6</v>
      </c>
      <c r="E1" s="81" t="s">
        <v>7</v>
      </c>
      <c r="F1" s="81" t="s">
        <v>112</v>
      </c>
      <c r="G1" s="81" t="s">
        <v>8</v>
      </c>
      <c r="H1" s="81" t="s">
        <v>9</v>
      </c>
      <c r="I1" s="81" t="s">
        <v>10</v>
      </c>
      <c r="J1" s="89" t="s">
        <v>114</v>
      </c>
      <c r="K1" s="81" t="s">
        <v>12</v>
      </c>
      <c r="L1" s="82" t="s">
        <v>11</v>
      </c>
      <c r="M1" s="81" t="s">
        <v>113</v>
      </c>
    </row>
    <row r="2" spans="1:13" ht="21" x14ac:dyDescent="0.35">
      <c r="A2" s="101">
        <v>1</v>
      </c>
      <c r="B2" s="83" t="s">
        <v>197</v>
      </c>
      <c r="C2" s="83" t="s">
        <v>188</v>
      </c>
      <c r="D2" s="83" t="s">
        <v>198</v>
      </c>
      <c r="E2" s="83" t="s">
        <v>21</v>
      </c>
      <c r="F2" s="83" t="s">
        <v>507</v>
      </c>
      <c r="G2" s="83" t="s">
        <v>199</v>
      </c>
      <c r="H2" s="84" t="s">
        <v>200</v>
      </c>
      <c r="I2" s="84" t="s">
        <v>201</v>
      </c>
      <c r="J2" s="83" t="s">
        <v>158</v>
      </c>
      <c r="K2" s="83" t="s">
        <v>1</v>
      </c>
      <c r="L2" s="84" t="s">
        <v>202</v>
      </c>
      <c r="M2" s="83" t="s">
        <v>203</v>
      </c>
    </row>
    <row r="3" spans="1:13" ht="21" x14ac:dyDescent="0.35">
      <c r="A3" s="101">
        <v>2</v>
      </c>
      <c r="B3" s="83"/>
      <c r="C3" s="83"/>
      <c r="D3" s="83"/>
      <c r="E3" s="83"/>
      <c r="F3" s="83" t="s">
        <v>508</v>
      </c>
      <c r="G3" s="83" t="s">
        <v>163</v>
      </c>
      <c r="H3" s="84" t="s">
        <v>204</v>
      </c>
      <c r="I3" s="84" t="s">
        <v>205</v>
      </c>
      <c r="J3" s="83" t="s">
        <v>206</v>
      </c>
      <c r="K3" s="83" t="s">
        <v>1</v>
      </c>
      <c r="L3" s="84" t="s">
        <v>166</v>
      </c>
      <c r="M3" s="83" t="s">
        <v>151</v>
      </c>
    </row>
    <row r="4" spans="1:13" ht="21" x14ac:dyDescent="0.35">
      <c r="A4" s="101">
        <v>3</v>
      </c>
      <c r="B4" s="83" t="s">
        <v>207</v>
      </c>
      <c r="C4" s="83" t="s">
        <v>198</v>
      </c>
      <c r="D4" s="83" t="s">
        <v>198</v>
      </c>
      <c r="E4" s="83" t="s">
        <v>21</v>
      </c>
      <c r="F4" s="83" t="s">
        <v>509</v>
      </c>
      <c r="G4" s="83" t="s">
        <v>208</v>
      </c>
      <c r="H4" s="84" t="s">
        <v>209</v>
      </c>
      <c r="I4" s="84" t="s">
        <v>210</v>
      </c>
      <c r="J4" s="83" t="s">
        <v>211</v>
      </c>
      <c r="K4" s="83" t="s">
        <v>1</v>
      </c>
      <c r="L4" s="84" t="s">
        <v>212</v>
      </c>
      <c r="M4" s="83" t="s">
        <v>179</v>
      </c>
    </row>
    <row r="5" spans="1:13" ht="21" x14ac:dyDescent="0.35">
      <c r="A5" s="101">
        <v>4</v>
      </c>
      <c r="B5" s="83"/>
      <c r="C5" s="83"/>
      <c r="D5" s="83"/>
      <c r="E5" s="83"/>
      <c r="F5" s="83" t="s">
        <v>510</v>
      </c>
      <c r="G5" s="83" t="s">
        <v>182</v>
      </c>
      <c r="H5" s="84" t="s">
        <v>213</v>
      </c>
      <c r="I5" s="84" t="s">
        <v>214</v>
      </c>
      <c r="J5" s="83" t="s">
        <v>215</v>
      </c>
      <c r="K5" s="83" t="s">
        <v>1</v>
      </c>
      <c r="L5" s="84" t="s">
        <v>216</v>
      </c>
      <c r="M5" s="83" t="s">
        <v>118</v>
      </c>
    </row>
    <row r="6" spans="1:13" ht="21" x14ac:dyDescent="0.35">
      <c r="A6" s="101">
        <v>5</v>
      </c>
      <c r="B6" s="83" t="s">
        <v>217</v>
      </c>
      <c r="C6" s="83" t="s">
        <v>218</v>
      </c>
      <c r="D6" s="83" t="s">
        <v>219</v>
      </c>
      <c r="E6" s="83" t="s">
        <v>21</v>
      </c>
      <c r="F6" s="83" t="s">
        <v>511</v>
      </c>
      <c r="G6" s="83" t="s">
        <v>220</v>
      </c>
      <c r="H6" s="84" t="s">
        <v>221</v>
      </c>
      <c r="I6" s="84" t="s">
        <v>222</v>
      </c>
      <c r="J6" s="83" t="s">
        <v>223</v>
      </c>
      <c r="K6" s="83" t="s">
        <v>1</v>
      </c>
      <c r="L6" s="84" t="s">
        <v>224</v>
      </c>
      <c r="M6" s="83" t="s">
        <v>118</v>
      </c>
    </row>
    <row r="7" spans="1:13" ht="21" x14ac:dyDescent="0.35">
      <c r="A7" s="101">
        <v>6</v>
      </c>
      <c r="B7" s="83" t="s">
        <v>225</v>
      </c>
      <c r="C7" s="83" t="s">
        <v>226</v>
      </c>
      <c r="D7" s="83" t="s">
        <v>198</v>
      </c>
      <c r="E7" s="83" t="s">
        <v>21</v>
      </c>
      <c r="F7" s="83" t="s">
        <v>512</v>
      </c>
      <c r="G7" s="83" t="s">
        <v>227</v>
      </c>
      <c r="H7" s="84" t="s">
        <v>133</v>
      </c>
      <c r="I7" s="84" t="s">
        <v>228</v>
      </c>
      <c r="J7" s="83" t="s">
        <v>229</v>
      </c>
      <c r="K7" s="83" t="s">
        <v>1</v>
      </c>
      <c r="L7" s="84" t="s">
        <v>230</v>
      </c>
      <c r="M7" s="83" t="s">
        <v>142</v>
      </c>
    </row>
    <row r="8" spans="1:13" ht="21" x14ac:dyDescent="0.35">
      <c r="A8" s="101">
        <v>7</v>
      </c>
      <c r="B8" s="83" t="s">
        <v>231</v>
      </c>
      <c r="C8" s="83" t="s">
        <v>232</v>
      </c>
      <c r="D8" s="83" t="s">
        <v>233</v>
      </c>
      <c r="E8" s="83" t="s">
        <v>21</v>
      </c>
      <c r="F8" s="83" t="s">
        <v>513</v>
      </c>
      <c r="G8" s="83" t="s">
        <v>234</v>
      </c>
      <c r="H8" s="84" t="s">
        <v>171</v>
      </c>
      <c r="I8" s="84" t="s">
        <v>235</v>
      </c>
      <c r="J8" s="83" t="s">
        <v>169</v>
      </c>
      <c r="K8" s="83" t="s">
        <v>1</v>
      </c>
      <c r="L8" s="84" t="s">
        <v>165</v>
      </c>
      <c r="M8" s="83" t="s">
        <v>236</v>
      </c>
    </row>
    <row r="9" spans="1:13" ht="21" x14ac:dyDescent="0.35">
      <c r="A9" s="101">
        <v>8</v>
      </c>
      <c r="B9" s="83"/>
      <c r="C9" s="83"/>
      <c r="D9" s="83"/>
      <c r="E9" s="83"/>
      <c r="F9" s="83" t="s">
        <v>514</v>
      </c>
      <c r="G9" s="83" t="s">
        <v>125</v>
      </c>
      <c r="H9" s="84" t="s">
        <v>237</v>
      </c>
      <c r="I9" s="84" t="s">
        <v>238</v>
      </c>
      <c r="J9" s="83" t="s">
        <v>215</v>
      </c>
      <c r="K9" s="83" t="s">
        <v>1</v>
      </c>
      <c r="L9" s="84" t="s">
        <v>216</v>
      </c>
      <c r="M9" s="83" t="s">
        <v>118</v>
      </c>
    </row>
    <row r="10" spans="1:13" ht="21" x14ac:dyDescent="0.35">
      <c r="A10" s="101">
        <v>9</v>
      </c>
      <c r="B10" s="83" t="s">
        <v>239</v>
      </c>
      <c r="C10" s="83" t="s">
        <v>226</v>
      </c>
      <c r="D10" s="83" t="s">
        <v>198</v>
      </c>
      <c r="E10" s="83" t="s">
        <v>21</v>
      </c>
      <c r="F10" s="83" t="s">
        <v>515</v>
      </c>
      <c r="G10" s="83" t="s">
        <v>240</v>
      </c>
      <c r="H10" s="84" t="s">
        <v>241</v>
      </c>
      <c r="I10" s="84" t="s">
        <v>242</v>
      </c>
      <c r="J10" s="83" t="s">
        <v>243</v>
      </c>
      <c r="K10" s="83" t="s">
        <v>1</v>
      </c>
      <c r="L10" s="84" t="s">
        <v>244</v>
      </c>
      <c r="M10" s="83" t="s">
        <v>118</v>
      </c>
    </row>
    <row r="11" spans="1:13" ht="21" x14ac:dyDescent="0.35">
      <c r="A11" s="101">
        <v>10</v>
      </c>
      <c r="B11" s="83" t="s">
        <v>245</v>
      </c>
      <c r="C11" s="83" t="s">
        <v>246</v>
      </c>
      <c r="D11" s="83" t="s">
        <v>198</v>
      </c>
      <c r="E11" s="83" t="s">
        <v>21</v>
      </c>
      <c r="F11" s="83" t="s">
        <v>516</v>
      </c>
      <c r="G11" s="83" t="s">
        <v>117</v>
      </c>
      <c r="H11" s="84" t="s">
        <v>247</v>
      </c>
      <c r="I11" s="84" t="s">
        <v>248</v>
      </c>
      <c r="J11" s="83" t="s">
        <v>249</v>
      </c>
      <c r="K11" s="83" t="s">
        <v>1</v>
      </c>
      <c r="L11" s="84" t="s">
        <v>250</v>
      </c>
      <c r="M11" s="83" t="s">
        <v>251</v>
      </c>
    </row>
    <row r="12" spans="1:13" ht="21" x14ac:dyDescent="0.35">
      <c r="A12" s="101">
        <v>11</v>
      </c>
      <c r="B12" s="83" t="s">
        <v>252</v>
      </c>
      <c r="C12" s="83" t="s">
        <v>218</v>
      </c>
      <c r="D12" s="83" t="s">
        <v>219</v>
      </c>
      <c r="E12" s="83" t="s">
        <v>21</v>
      </c>
      <c r="F12" s="83" t="s">
        <v>517</v>
      </c>
      <c r="G12" s="83" t="s">
        <v>253</v>
      </c>
      <c r="H12" s="84" t="s">
        <v>254</v>
      </c>
      <c r="I12" s="84" t="s">
        <v>255</v>
      </c>
      <c r="J12" s="83" t="s">
        <v>160</v>
      </c>
      <c r="K12" s="83" t="s">
        <v>1</v>
      </c>
      <c r="L12" s="84" t="s">
        <v>256</v>
      </c>
      <c r="M12" s="83" t="s">
        <v>118</v>
      </c>
    </row>
    <row r="13" spans="1:13" ht="21" x14ac:dyDescent="0.35">
      <c r="A13" s="101">
        <v>12</v>
      </c>
      <c r="B13" s="83" t="s">
        <v>257</v>
      </c>
      <c r="C13" s="83" t="s">
        <v>162</v>
      </c>
      <c r="D13" s="83" t="s">
        <v>219</v>
      </c>
      <c r="E13" s="83" t="s">
        <v>21</v>
      </c>
      <c r="F13" s="83" t="s">
        <v>518</v>
      </c>
      <c r="G13" s="83" t="s">
        <v>258</v>
      </c>
      <c r="H13" s="84" t="s">
        <v>259</v>
      </c>
      <c r="I13" s="84" t="s">
        <v>260</v>
      </c>
      <c r="J13" s="83" t="s">
        <v>158</v>
      </c>
      <c r="K13" s="83" t="s">
        <v>1</v>
      </c>
      <c r="L13" s="84" t="s">
        <v>261</v>
      </c>
      <c r="M13" s="83" t="s">
        <v>115</v>
      </c>
    </row>
    <row r="14" spans="1:13" ht="21" x14ac:dyDescent="0.35">
      <c r="A14" s="101">
        <v>13</v>
      </c>
      <c r="B14" s="83" t="s">
        <v>257</v>
      </c>
      <c r="C14" s="83" t="s">
        <v>162</v>
      </c>
      <c r="D14" s="83" t="s">
        <v>219</v>
      </c>
      <c r="E14" s="83" t="s">
        <v>21</v>
      </c>
      <c r="F14" s="83" t="s">
        <v>519</v>
      </c>
      <c r="G14" s="83" t="s">
        <v>262</v>
      </c>
      <c r="H14" s="84" t="s">
        <v>263</v>
      </c>
      <c r="I14" s="84" t="s">
        <v>264</v>
      </c>
      <c r="J14" s="83" t="s">
        <v>158</v>
      </c>
      <c r="K14" s="83" t="s">
        <v>1</v>
      </c>
      <c r="L14" s="84" t="s">
        <v>261</v>
      </c>
      <c r="M14" s="83" t="s">
        <v>115</v>
      </c>
    </row>
    <row r="15" spans="1:13" ht="21" x14ac:dyDescent="0.35">
      <c r="A15" s="101">
        <v>14</v>
      </c>
      <c r="B15" s="83" t="s">
        <v>217</v>
      </c>
      <c r="C15" s="83" t="s">
        <v>218</v>
      </c>
      <c r="D15" s="83" t="s">
        <v>219</v>
      </c>
      <c r="E15" s="83" t="s">
        <v>21</v>
      </c>
      <c r="F15" s="83" t="s">
        <v>520</v>
      </c>
      <c r="G15" s="83" t="s">
        <v>124</v>
      </c>
      <c r="H15" s="84" t="s">
        <v>265</v>
      </c>
      <c r="I15" s="84" t="s">
        <v>266</v>
      </c>
      <c r="J15" s="83" t="s">
        <v>223</v>
      </c>
      <c r="K15" s="83" t="s">
        <v>1</v>
      </c>
      <c r="L15" s="84" t="s">
        <v>267</v>
      </c>
      <c r="M15" s="83" t="s">
        <v>118</v>
      </c>
    </row>
    <row r="16" spans="1:13" ht="21" x14ac:dyDescent="0.35">
      <c r="A16" s="101">
        <v>15</v>
      </c>
      <c r="B16" s="83" t="s">
        <v>268</v>
      </c>
      <c r="C16" s="83" t="s">
        <v>269</v>
      </c>
      <c r="D16" s="83" t="s">
        <v>270</v>
      </c>
      <c r="E16" s="83" t="s">
        <v>21</v>
      </c>
      <c r="F16" s="83" t="s">
        <v>521</v>
      </c>
      <c r="G16" s="83" t="s">
        <v>173</v>
      </c>
      <c r="H16" s="84" t="s">
        <v>193</v>
      </c>
      <c r="I16" s="84" t="s">
        <v>271</v>
      </c>
      <c r="J16" s="83" t="s">
        <v>272</v>
      </c>
      <c r="K16" s="83" t="s">
        <v>1</v>
      </c>
      <c r="L16" s="84" t="s">
        <v>273</v>
      </c>
      <c r="M16" s="83" t="s">
        <v>119</v>
      </c>
    </row>
    <row r="17" spans="1:13" ht="21" x14ac:dyDescent="0.35">
      <c r="A17" s="101">
        <v>16</v>
      </c>
      <c r="B17" s="83" t="s">
        <v>268</v>
      </c>
      <c r="C17" s="83" t="s">
        <v>269</v>
      </c>
      <c r="D17" s="83" t="s">
        <v>270</v>
      </c>
      <c r="E17" s="83" t="s">
        <v>21</v>
      </c>
      <c r="F17" s="83" t="s">
        <v>521</v>
      </c>
      <c r="G17" s="83" t="s">
        <v>174</v>
      </c>
      <c r="H17" s="84" t="s">
        <v>149</v>
      </c>
      <c r="I17" s="84" t="s">
        <v>274</v>
      </c>
      <c r="J17" s="83" t="s">
        <v>272</v>
      </c>
      <c r="K17" s="83" t="s">
        <v>1</v>
      </c>
      <c r="L17" s="84" t="s">
        <v>273</v>
      </c>
      <c r="M17" s="83" t="s">
        <v>119</v>
      </c>
    </row>
    <row r="18" spans="1:13" ht="21" x14ac:dyDescent="0.35">
      <c r="A18" s="101">
        <v>17</v>
      </c>
      <c r="B18" s="83" t="s">
        <v>268</v>
      </c>
      <c r="C18" s="83" t="s">
        <v>269</v>
      </c>
      <c r="D18" s="83" t="s">
        <v>270</v>
      </c>
      <c r="E18" s="83" t="s">
        <v>21</v>
      </c>
      <c r="F18" s="83" t="s">
        <v>522</v>
      </c>
      <c r="G18" s="83" t="s">
        <v>155</v>
      </c>
      <c r="H18" s="84" t="s">
        <v>275</v>
      </c>
      <c r="I18" s="84" t="s">
        <v>276</v>
      </c>
      <c r="J18" s="83" t="s">
        <v>277</v>
      </c>
      <c r="K18" s="83" t="s">
        <v>1</v>
      </c>
      <c r="L18" s="84" t="s">
        <v>273</v>
      </c>
      <c r="M18" s="83" t="s">
        <v>119</v>
      </c>
    </row>
    <row r="19" spans="1:13" ht="21" x14ac:dyDescent="0.35">
      <c r="A19" s="101">
        <v>18</v>
      </c>
      <c r="B19" s="83" t="s">
        <v>278</v>
      </c>
      <c r="C19" s="83" t="s">
        <v>198</v>
      </c>
      <c r="D19" s="83" t="s">
        <v>198</v>
      </c>
      <c r="E19" s="83" t="s">
        <v>21</v>
      </c>
      <c r="F19" s="83" t="s">
        <v>523</v>
      </c>
      <c r="G19" s="83" t="s">
        <v>175</v>
      </c>
      <c r="H19" s="84" t="s">
        <v>189</v>
      </c>
      <c r="I19" s="84" t="s">
        <v>279</v>
      </c>
      <c r="J19" s="83" t="s">
        <v>280</v>
      </c>
      <c r="K19" s="83" t="s">
        <v>1</v>
      </c>
      <c r="L19" s="84" t="s">
        <v>281</v>
      </c>
      <c r="M19" s="83" t="s">
        <v>119</v>
      </c>
    </row>
    <row r="20" spans="1:13" ht="21" x14ac:dyDescent="0.35">
      <c r="A20" s="101">
        <v>19</v>
      </c>
      <c r="B20" s="83" t="s">
        <v>282</v>
      </c>
      <c r="C20" s="83" t="s">
        <v>188</v>
      </c>
      <c r="D20" s="83" t="s">
        <v>198</v>
      </c>
      <c r="E20" s="83" t="s">
        <v>21</v>
      </c>
      <c r="F20" s="83" t="s">
        <v>524</v>
      </c>
      <c r="G20" s="83" t="s">
        <v>183</v>
      </c>
      <c r="H20" s="84" t="s">
        <v>283</v>
      </c>
      <c r="I20" s="84" t="s">
        <v>284</v>
      </c>
      <c r="J20" s="83" t="s">
        <v>206</v>
      </c>
      <c r="K20" s="83" t="s">
        <v>1</v>
      </c>
      <c r="L20" s="84" t="s">
        <v>285</v>
      </c>
      <c r="M20" s="83" t="s">
        <v>115</v>
      </c>
    </row>
    <row r="21" spans="1:13" ht="21" x14ac:dyDescent="0.35">
      <c r="A21" s="101">
        <v>20</v>
      </c>
      <c r="B21" s="83" t="s">
        <v>239</v>
      </c>
      <c r="C21" s="83" t="s">
        <v>226</v>
      </c>
      <c r="D21" s="83" t="s">
        <v>198</v>
      </c>
      <c r="E21" s="83" t="s">
        <v>21</v>
      </c>
      <c r="F21" s="83" t="s">
        <v>525</v>
      </c>
      <c r="G21" s="83" t="s">
        <v>286</v>
      </c>
      <c r="H21" s="84" t="s">
        <v>287</v>
      </c>
      <c r="I21" s="84" t="s">
        <v>288</v>
      </c>
      <c r="J21" s="83" t="s">
        <v>243</v>
      </c>
      <c r="K21" s="83" t="s">
        <v>1</v>
      </c>
      <c r="L21" s="84" t="s">
        <v>244</v>
      </c>
      <c r="M21" s="83" t="s">
        <v>118</v>
      </c>
    </row>
    <row r="22" spans="1:13" ht="21" x14ac:dyDescent="0.35">
      <c r="A22" s="101">
        <v>21</v>
      </c>
      <c r="B22" s="83" t="s">
        <v>197</v>
      </c>
      <c r="C22" s="83" t="s">
        <v>188</v>
      </c>
      <c r="D22" s="83" t="s">
        <v>198</v>
      </c>
      <c r="E22" s="83" t="s">
        <v>21</v>
      </c>
      <c r="F22" s="83" t="s">
        <v>526</v>
      </c>
      <c r="G22" s="83" t="s">
        <v>289</v>
      </c>
      <c r="H22" s="84" t="s">
        <v>290</v>
      </c>
      <c r="I22" s="84" t="s">
        <v>291</v>
      </c>
      <c r="J22" s="83" t="s">
        <v>158</v>
      </c>
      <c r="K22" s="83" t="s">
        <v>1</v>
      </c>
      <c r="L22" s="84" t="s">
        <v>202</v>
      </c>
      <c r="M22" s="83" t="s">
        <v>203</v>
      </c>
    </row>
    <row r="23" spans="1:13" ht="21" x14ac:dyDescent="0.35">
      <c r="A23" s="101">
        <v>22</v>
      </c>
      <c r="B23" s="83" t="s">
        <v>197</v>
      </c>
      <c r="C23" s="83" t="s">
        <v>188</v>
      </c>
      <c r="D23" s="83" t="s">
        <v>198</v>
      </c>
      <c r="E23" s="83" t="s">
        <v>21</v>
      </c>
      <c r="F23" s="83" t="s">
        <v>527</v>
      </c>
      <c r="G23" s="83" t="s">
        <v>122</v>
      </c>
      <c r="H23" s="84" t="s">
        <v>292</v>
      </c>
      <c r="I23" s="84" t="s">
        <v>293</v>
      </c>
      <c r="J23" s="83" t="s">
        <v>158</v>
      </c>
      <c r="K23" s="83" t="s">
        <v>1</v>
      </c>
      <c r="L23" s="84" t="s">
        <v>202</v>
      </c>
      <c r="M23" s="83" t="s">
        <v>203</v>
      </c>
    </row>
    <row r="24" spans="1:13" ht="21" x14ac:dyDescent="0.35">
      <c r="A24" s="101">
        <v>23</v>
      </c>
      <c r="B24" s="83" t="s">
        <v>282</v>
      </c>
      <c r="C24" s="83" t="s">
        <v>188</v>
      </c>
      <c r="D24" s="83" t="s">
        <v>198</v>
      </c>
      <c r="E24" s="83" t="s">
        <v>21</v>
      </c>
      <c r="F24" s="83" t="s">
        <v>528</v>
      </c>
      <c r="G24" s="83" t="s">
        <v>161</v>
      </c>
      <c r="H24" s="84" t="s">
        <v>294</v>
      </c>
      <c r="I24" s="84" t="s">
        <v>295</v>
      </c>
      <c r="J24" s="83" t="s">
        <v>206</v>
      </c>
      <c r="K24" s="83" t="s">
        <v>1</v>
      </c>
      <c r="L24" s="84" t="s">
        <v>281</v>
      </c>
      <c r="M24" s="83" t="s">
        <v>115</v>
      </c>
    </row>
    <row r="25" spans="1:13" ht="21" x14ac:dyDescent="0.35">
      <c r="A25" s="101">
        <v>24</v>
      </c>
      <c r="B25" s="83" t="s">
        <v>207</v>
      </c>
      <c r="C25" s="83" t="s">
        <v>198</v>
      </c>
      <c r="D25" s="83" t="s">
        <v>198</v>
      </c>
      <c r="E25" s="83" t="s">
        <v>21</v>
      </c>
      <c r="F25" s="83" t="s">
        <v>529</v>
      </c>
      <c r="G25" s="83" t="s">
        <v>136</v>
      </c>
      <c r="H25" s="84" t="s">
        <v>296</v>
      </c>
      <c r="I25" s="84" t="s">
        <v>297</v>
      </c>
      <c r="J25" s="83" t="s">
        <v>211</v>
      </c>
      <c r="K25" s="83" t="s">
        <v>1</v>
      </c>
      <c r="L25" s="84" t="s">
        <v>212</v>
      </c>
      <c r="M25" s="83" t="s">
        <v>179</v>
      </c>
    </row>
    <row r="26" spans="1:13" ht="21" x14ac:dyDescent="0.35">
      <c r="A26" s="101">
        <v>25</v>
      </c>
      <c r="B26" s="83" t="s">
        <v>207</v>
      </c>
      <c r="C26" s="83" t="s">
        <v>198</v>
      </c>
      <c r="D26" s="83" t="s">
        <v>198</v>
      </c>
      <c r="E26" s="83" t="s">
        <v>21</v>
      </c>
      <c r="F26" s="83" t="s">
        <v>529</v>
      </c>
      <c r="G26" s="83" t="s">
        <v>176</v>
      </c>
      <c r="H26" s="84" t="s">
        <v>298</v>
      </c>
      <c r="I26" s="84" t="s">
        <v>195</v>
      </c>
      <c r="J26" s="83" t="s">
        <v>211</v>
      </c>
      <c r="K26" s="83" t="s">
        <v>1</v>
      </c>
      <c r="L26" s="84" t="s">
        <v>212</v>
      </c>
      <c r="M26" s="83" t="s">
        <v>179</v>
      </c>
    </row>
    <row r="27" spans="1:13" ht="21" x14ac:dyDescent="0.35">
      <c r="A27" s="101">
        <v>26</v>
      </c>
      <c r="B27" s="83" t="s">
        <v>239</v>
      </c>
      <c r="C27" s="83" t="s">
        <v>226</v>
      </c>
      <c r="D27" s="83" t="s">
        <v>198</v>
      </c>
      <c r="E27" s="83" t="s">
        <v>21</v>
      </c>
      <c r="F27" s="83" t="s">
        <v>530</v>
      </c>
      <c r="G27" s="83" t="s">
        <v>299</v>
      </c>
      <c r="H27" s="84" t="s">
        <v>181</v>
      </c>
      <c r="I27" s="84" t="s">
        <v>300</v>
      </c>
      <c r="J27" s="83" t="s">
        <v>243</v>
      </c>
      <c r="K27" s="83" t="s">
        <v>1</v>
      </c>
      <c r="L27" s="84" t="s">
        <v>244</v>
      </c>
      <c r="M27" s="83" t="s">
        <v>118</v>
      </c>
    </row>
    <row r="28" spans="1:13" ht="21" x14ac:dyDescent="0.35">
      <c r="A28" s="101">
        <v>27</v>
      </c>
      <c r="B28" s="83" t="s">
        <v>231</v>
      </c>
      <c r="C28" s="83" t="s">
        <v>232</v>
      </c>
      <c r="D28" s="83" t="s">
        <v>233</v>
      </c>
      <c r="E28" s="83" t="s">
        <v>21</v>
      </c>
      <c r="F28" s="83" t="s">
        <v>531</v>
      </c>
      <c r="G28" s="83" t="s">
        <v>301</v>
      </c>
      <c r="H28" s="84" t="s">
        <v>302</v>
      </c>
      <c r="I28" s="84" t="s">
        <v>303</v>
      </c>
      <c r="J28" s="83" t="s">
        <v>169</v>
      </c>
      <c r="K28" s="83" t="s">
        <v>1</v>
      </c>
      <c r="L28" s="84" t="s">
        <v>304</v>
      </c>
      <c r="M28" s="83" t="s">
        <v>121</v>
      </c>
    </row>
    <row r="29" spans="1:13" ht="21" x14ac:dyDescent="0.35">
      <c r="A29" s="101">
        <v>28</v>
      </c>
      <c r="B29" s="83" t="s">
        <v>245</v>
      </c>
      <c r="C29" s="83" t="s">
        <v>246</v>
      </c>
      <c r="D29" s="83" t="s">
        <v>198</v>
      </c>
      <c r="E29" s="83" t="s">
        <v>21</v>
      </c>
      <c r="F29" s="83" t="s">
        <v>532</v>
      </c>
      <c r="G29" s="83" t="s">
        <v>305</v>
      </c>
      <c r="H29" s="84" t="s">
        <v>306</v>
      </c>
      <c r="I29" s="84" t="s">
        <v>248</v>
      </c>
      <c r="J29" s="83" t="s">
        <v>249</v>
      </c>
      <c r="K29" s="83" t="s">
        <v>1</v>
      </c>
      <c r="L29" s="84" t="s">
        <v>250</v>
      </c>
      <c r="M29" s="83" t="s">
        <v>251</v>
      </c>
    </row>
    <row r="30" spans="1:13" ht="21" x14ac:dyDescent="0.35">
      <c r="A30" s="101">
        <v>29</v>
      </c>
      <c r="B30" s="83" t="s">
        <v>245</v>
      </c>
      <c r="C30" s="83" t="s">
        <v>246</v>
      </c>
      <c r="D30" s="83" t="s">
        <v>198</v>
      </c>
      <c r="E30" s="83" t="s">
        <v>21</v>
      </c>
      <c r="F30" s="83" t="s">
        <v>533</v>
      </c>
      <c r="G30" s="83" t="s">
        <v>307</v>
      </c>
      <c r="H30" s="84" t="s">
        <v>308</v>
      </c>
      <c r="I30" s="84" t="s">
        <v>309</v>
      </c>
      <c r="J30" s="83" t="s">
        <v>249</v>
      </c>
      <c r="K30" s="83" t="s">
        <v>1</v>
      </c>
      <c r="L30" s="84" t="s">
        <v>310</v>
      </c>
      <c r="M30" s="83" t="s">
        <v>311</v>
      </c>
    </row>
    <row r="31" spans="1:13" ht="21" x14ac:dyDescent="0.35">
      <c r="A31" s="101">
        <v>30</v>
      </c>
      <c r="B31" s="83" t="s">
        <v>312</v>
      </c>
      <c r="C31" s="83" t="s">
        <v>313</v>
      </c>
      <c r="D31" s="83" t="s">
        <v>314</v>
      </c>
      <c r="E31" s="83" t="s">
        <v>21</v>
      </c>
      <c r="F31" s="83" t="s">
        <v>534</v>
      </c>
      <c r="G31" s="83" t="s">
        <v>315</v>
      </c>
      <c r="H31" s="84" t="s">
        <v>316</v>
      </c>
      <c r="I31" s="84" t="s">
        <v>317</v>
      </c>
      <c r="J31" s="83" t="s">
        <v>318</v>
      </c>
      <c r="K31" s="83" t="s">
        <v>1</v>
      </c>
      <c r="L31" s="84" t="s">
        <v>319</v>
      </c>
      <c r="M31" s="83" t="s">
        <v>320</v>
      </c>
    </row>
    <row r="32" spans="1:13" ht="21" x14ac:dyDescent="0.35">
      <c r="A32" s="101">
        <v>31</v>
      </c>
      <c r="B32" s="83" t="s">
        <v>312</v>
      </c>
      <c r="C32" s="83" t="s">
        <v>313</v>
      </c>
      <c r="D32" s="83" t="s">
        <v>314</v>
      </c>
      <c r="E32" s="83" t="s">
        <v>21</v>
      </c>
      <c r="F32" s="83" t="s">
        <v>535</v>
      </c>
      <c r="G32" s="83" t="s">
        <v>153</v>
      </c>
      <c r="H32" s="84" t="s">
        <v>321</v>
      </c>
      <c r="I32" s="84" t="s">
        <v>322</v>
      </c>
      <c r="J32" s="83" t="s">
        <v>318</v>
      </c>
      <c r="K32" s="83" t="s">
        <v>1</v>
      </c>
      <c r="L32" s="84" t="s">
        <v>323</v>
      </c>
      <c r="M32" s="83" t="s">
        <v>320</v>
      </c>
    </row>
    <row r="33" spans="1:13" ht="21" x14ac:dyDescent="0.35">
      <c r="A33" s="101">
        <v>32</v>
      </c>
      <c r="B33" s="83" t="s">
        <v>324</v>
      </c>
      <c r="C33" s="83" t="s">
        <v>325</v>
      </c>
      <c r="D33" s="83" t="s">
        <v>326</v>
      </c>
      <c r="E33" s="83" t="s">
        <v>21</v>
      </c>
      <c r="F33" s="83" t="s">
        <v>536</v>
      </c>
      <c r="G33" s="83" t="s">
        <v>327</v>
      </c>
      <c r="H33" s="84" t="s">
        <v>328</v>
      </c>
      <c r="I33" s="84" t="s">
        <v>329</v>
      </c>
      <c r="J33" s="83" t="s">
        <v>330</v>
      </c>
      <c r="K33" s="83" t="s">
        <v>1</v>
      </c>
      <c r="L33" s="84" t="s">
        <v>331</v>
      </c>
      <c r="M33" s="83" t="s">
        <v>115</v>
      </c>
    </row>
    <row r="34" spans="1:13" ht="21" x14ac:dyDescent="0.35">
      <c r="A34" s="101">
        <v>33</v>
      </c>
      <c r="B34" s="83" t="s">
        <v>332</v>
      </c>
      <c r="C34" s="83" t="s">
        <v>333</v>
      </c>
      <c r="D34" s="83" t="s">
        <v>326</v>
      </c>
      <c r="E34" s="83" t="s">
        <v>21</v>
      </c>
      <c r="F34" s="83" t="s">
        <v>537</v>
      </c>
      <c r="G34" s="83" t="s">
        <v>117</v>
      </c>
      <c r="H34" s="84" t="s">
        <v>334</v>
      </c>
      <c r="I34" s="84" t="s">
        <v>335</v>
      </c>
      <c r="J34" s="83" t="s">
        <v>138</v>
      </c>
      <c r="K34" s="83" t="s">
        <v>1</v>
      </c>
      <c r="L34" s="84" t="s">
        <v>336</v>
      </c>
      <c r="M34" s="83" t="s">
        <v>115</v>
      </c>
    </row>
    <row r="35" spans="1:13" ht="21" x14ac:dyDescent="0.35">
      <c r="A35" s="101">
        <v>34</v>
      </c>
      <c r="B35" s="83" t="s">
        <v>312</v>
      </c>
      <c r="C35" s="83" t="s">
        <v>313</v>
      </c>
      <c r="D35" s="83" t="s">
        <v>314</v>
      </c>
      <c r="E35" s="83" t="s">
        <v>21</v>
      </c>
      <c r="F35" s="83" t="s">
        <v>538</v>
      </c>
      <c r="G35" s="83" t="s">
        <v>337</v>
      </c>
      <c r="H35" s="84" t="s">
        <v>338</v>
      </c>
      <c r="I35" s="84" t="s">
        <v>339</v>
      </c>
      <c r="J35" s="83" t="s">
        <v>318</v>
      </c>
      <c r="K35" s="83" t="s">
        <v>1</v>
      </c>
      <c r="L35" s="84" t="s">
        <v>323</v>
      </c>
      <c r="M35" s="83" t="s">
        <v>320</v>
      </c>
    </row>
    <row r="36" spans="1:13" ht="21" x14ac:dyDescent="0.35">
      <c r="A36" s="101">
        <v>35</v>
      </c>
      <c r="B36" s="83" t="s">
        <v>340</v>
      </c>
      <c r="C36" s="83" t="s">
        <v>333</v>
      </c>
      <c r="D36" s="83" t="s">
        <v>326</v>
      </c>
      <c r="E36" s="83" t="s">
        <v>21</v>
      </c>
      <c r="F36" s="83" t="s">
        <v>539</v>
      </c>
      <c r="G36" s="83" t="s">
        <v>139</v>
      </c>
      <c r="H36" s="84" t="s">
        <v>341</v>
      </c>
      <c r="I36" s="84" t="s">
        <v>342</v>
      </c>
      <c r="J36" s="83" t="s">
        <v>138</v>
      </c>
      <c r="K36" s="83" t="s">
        <v>1</v>
      </c>
      <c r="L36" s="84" t="s">
        <v>343</v>
      </c>
      <c r="M36" s="83" t="s">
        <v>115</v>
      </c>
    </row>
    <row r="37" spans="1:13" ht="21" x14ac:dyDescent="0.35">
      <c r="A37" s="101">
        <v>36</v>
      </c>
      <c r="B37" s="83" t="s">
        <v>340</v>
      </c>
      <c r="C37" s="83" t="s">
        <v>333</v>
      </c>
      <c r="D37" s="83" t="s">
        <v>326</v>
      </c>
      <c r="E37" s="83" t="s">
        <v>21</v>
      </c>
      <c r="F37" s="83" t="s">
        <v>540</v>
      </c>
      <c r="G37" s="83" t="s">
        <v>168</v>
      </c>
      <c r="H37" s="84" t="s">
        <v>344</v>
      </c>
      <c r="I37" s="84" t="s">
        <v>345</v>
      </c>
      <c r="J37" s="83" t="s">
        <v>138</v>
      </c>
      <c r="K37" s="83" t="s">
        <v>1</v>
      </c>
      <c r="L37" s="84" t="s">
        <v>343</v>
      </c>
      <c r="M37" s="83" t="s">
        <v>115</v>
      </c>
    </row>
    <row r="38" spans="1:13" ht="21" x14ac:dyDescent="0.35">
      <c r="A38" s="101">
        <v>37</v>
      </c>
      <c r="B38" s="83" t="s">
        <v>346</v>
      </c>
      <c r="C38" s="83" t="s">
        <v>333</v>
      </c>
      <c r="D38" s="83" t="s">
        <v>326</v>
      </c>
      <c r="E38" s="83" t="s">
        <v>21</v>
      </c>
      <c r="F38" s="83" t="s">
        <v>541</v>
      </c>
      <c r="G38" s="83" t="s">
        <v>347</v>
      </c>
      <c r="H38" s="84" t="s">
        <v>130</v>
      </c>
      <c r="I38" s="84" t="s">
        <v>348</v>
      </c>
      <c r="J38" s="83" t="s">
        <v>349</v>
      </c>
      <c r="K38" s="83" t="s">
        <v>1</v>
      </c>
      <c r="L38" s="84" t="s">
        <v>350</v>
      </c>
      <c r="M38" s="83" t="s">
        <v>115</v>
      </c>
    </row>
    <row r="39" spans="1:13" ht="21" x14ac:dyDescent="0.35">
      <c r="A39" s="101">
        <v>38</v>
      </c>
      <c r="B39" s="83" t="s">
        <v>332</v>
      </c>
      <c r="C39" s="83" t="s">
        <v>333</v>
      </c>
      <c r="D39" s="83" t="s">
        <v>326</v>
      </c>
      <c r="E39" s="83" t="s">
        <v>21</v>
      </c>
      <c r="F39" s="83" t="s">
        <v>542</v>
      </c>
      <c r="G39" s="83" t="s">
        <v>173</v>
      </c>
      <c r="H39" s="84" t="s">
        <v>157</v>
      </c>
      <c r="I39" s="84" t="s">
        <v>351</v>
      </c>
      <c r="J39" s="83" t="s">
        <v>138</v>
      </c>
      <c r="K39" s="83" t="s">
        <v>1</v>
      </c>
      <c r="L39" s="84" t="s">
        <v>336</v>
      </c>
      <c r="M39" s="83" t="s">
        <v>115</v>
      </c>
    </row>
    <row r="40" spans="1:13" ht="21" x14ac:dyDescent="0.35">
      <c r="A40" s="101">
        <v>39</v>
      </c>
      <c r="B40" s="83" t="s">
        <v>268</v>
      </c>
      <c r="C40" s="83" t="s">
        <v>269</v>
      </c>
      <c r="D40" s="83" t="s">
        <v>270</v>
      </c>
      <c r="E40" s="83" t="s">
        <v>21</v>
      </c>
      <c r="F40" s="83" t="s">
        <v>543</v>
      </c>
      <c r="G40" s="83" t="s">
        <v>134</v>
      </c>
      <c r="H40" s="84" t="s">
        <v>352</v>
      </c>
      <c r="I40" s="84" t="s">
        <v>274</v>
      </c>
      <c r="J40" s="83" t="s">
        <v>353</v>
      </c>
      <c r="K40" s="83" t="s">
        <v>1</v>
      </c>
      <c r="L40" s="84" t="s">
        <v>354</v>
      </c>
      <c r="M40" s="83" t="s">
        <v>119</v>
      </c>
    </row>
    <row r="41" spans="1:13" ht="21" x14ac:dyDescent="0.35">
      <c r="A41" s="101">
        <v>40</v>
      </c>
      <c r="B41" s="83" t="s">
        <v>268</v>
      </c>
      <c r="C41" s="83" t="s">
        <v>269</v>
      </c>
      <c r="D41" s="83" t="s">
        <v>270</v>
      </c>
      <c r="E41" s="83" t="s">
        <v>21</v>
      </c>
      <c r="F41" s="83" t="s">
        <v>544</v>
      </c>
      <c r="G41" s="83" t="s">
        <v>141</v>
      </c>
      <c r="H41" s="84" t="s">
        <v>355</v>
      </c>
      <c r="I41" s="84" t="s">
        <v>274</v>
      </c>
      <c r="J41" s="83" t="s">
        <v>356</v>
      </c>
      <c r="K41" s="83" t="s">
        <v>1</v>
      </c>
      <c r="L41" s="84" t="s">
        <v>354</v>
      </c>
      <c r="M41" s="83" t="s">
        <v>119</v>
      </c>
    </row>
    <row r="42" spans="1:13" ht="21" x14ac:dyDescent="0.35">
      <c r="A42" s="101">
        <v>41</v>
      </c>
      <c r="B42" s="83" t="s">
        <v>268</v>
      </c>
      <c r="C42" s="83" t="s">
        <v>269</v>
      </c>
      <c r="D42" s="83" t="s">
        <v>270</v>
      </c>
      <c r="E42" s="83" t="s">
        <v>21</v>
      </c>
      <c r="F42" s="83" t="s">
        <v>545</v>
      </c>
      <c r="G42" s="83" t="s">
        <v>191</v>
      </c>
      <c r="H42" s="84" t="s">
        <v>159</v>
      </c>
      <c r="I42" s="84" t="s">
        <v>357</v>
      </c>
      <c r="J42" s="83" t="s">
        <v>358</v>
      </c>
      <c r="K42" s="83" t="s">
        <v>1</v>
      </c>
      <c r="L42" s="84" t="s">
        <v>354</v>
      </c>
      <c r="M42" s="83" t="s">
        <v>119</v>
      </c>
    </row>
    <row r="43" spans="1:13" ht="21" x14ac:dyDescent="0.35">
      <c r="A43" s="101">
        <v>42</v>
      </c>
      <c r="B43" s="83" t="s">
        <v>207</v>
      </c>
      <c r="C43" s="83" t="s">
        <v>198</v>
      </c>
      <c r="D43" s="83" t="s">
        <v>198</v>
      </c>
      <c r="E43" s="83" t="s">
        <v>21</v>
      </c>
      <c r="F43" s="83" t="s">
        <v>546</v>
      </c>
      <c r="G43" s="83" t="s">
        <v>132</v>
      </c>
      <c r="H43" s="84" t="s">
        <v>180</v>
      </c>
      <c r="I43" s="84" t="s">
        <v>210</v>
      </c>
      <c r="J43" s="83" t="s">
        <v>211</v>
      </c>
      <c r="K43" s="83" t="s">
        <v>1</v>
      </c>
      <c r="L43" s="84" t="s">
        <v>212</v>
      </c>
      <c r="M43" s="83" t="s">
        <v>179</v>
      </c>
    </row>
    <row r="44" spans="1:13" ht="21" x14ac:dyDescent="0.35">
      <c r="A44" s="101">
        <v>43</v>
      </c>
      <c r="B44" s="83" t="s">
        <v>359</v>
      </c>
      <c r="C44" s="83" t="s">
        <v>360</v>
      </c>
      <c r="D44" s="83" t="s">
        <v>219</v>
      </c>
      <c r="E44" s="83" t="s">
        <v>21</v>
      </c>
      <c r="F44" s="83" t="s">
        <v>547</v>
      </c>
      <c r="G44" s="83" t="s">
        <v>144</v>
      </c>
      <c r="H44" s="84" t="s">
        <v>361</v>
      </c>
      <c r="I44" s="84" t="s">
        <v>362</v>
      </c>
      <c r="J44" s="83" t="s">
        <v>363</v>
      </c>
      <c r="K44" s="83" t="s">
        <v>1</v>
      </c>
      <c r="L44" s="84" t="s">
        <v>364</v>
      </c>
      <c r="M44" s="83" t="s">
        <v>118</v>
      </c>
    </row>
    <row r="45" spans="1:13" ht="21" x14ac:dyDescent="0.35">
      <c r="A45" s="101">
        <v>44</v>
      </c>
      <c r="B45" s="83" t="s">
        <v>365</v>
      </c>
      <c r="C45" s="83" t="s">
        <v>366</v>
      </c>
      <c r="D45" s="83" t="s">
        <v>219</v>
      </c>
      <c r="E45" s="83" t="s">
        <v>21</v>
      </c>
      <c r="F45" s="83" t="s">
        <v>548</v>
      </c>
      <c r="G45" s="83" t="s">
        <v>127</v>
      </c>
      <c r="H45" s="84" t="s">
        <v>140</v>
      </c>
      <c r="I45" s="84" t="s">
        <v>367</v>
      </c>
      <c r="J45" s="83" t="s">
        <v>368</v>
      </c>
      <c r="K45" s="83" t="s">
        <v>1</v>
      </c>
      <c r="L45" s="84" t="s">
        <v>369</v>
      </c>
      <c r="M45" s="83" t="s">
        <v>115</v>
      </c>
    </row>
    <row r="46" spans="1:13" ht="21" x14ac:dyDescent="0.35">
      <c r="A46" s="101">
        <v>45</v>
      </c>
      <c r="B46" s="83" t="s">
        <v>365</v>
      </c>
      <c r="C46" s="83" t="s">
        <v>366</v>
      </c>
      <c r="D46" s="83" t="s">
        <v>219</v>
      </c>
      <c r="E46" s="83" t="s">
        <v>21</v>
      </c>
      <c r="F46" s="83" t="s">
        <v>549</v>
      </c>
      <c r="G46" s="83" t="s">
        <v>120</v>
      </c>
      <c r="H46" s="84" t="s">
        <v>370</v>
      </c>
      <c r="I46" s="84" t="s">
        <v>192</v>
      </c>
      <c r="J46" s="83" t="s">
        <v>368</v>
      </c>
      <c r="K46" s="83" t="s">
        <v>1</v>
      </c>
      <c r="L46" s="84" t="s">
        <v>369</v>
      </c>
      <c r="M46" s="83" t="s">
        <v>115</v>
      </c>
    </row>
    <row r="47" spans="1:13" ht="21" x14ac:dyDescent="0.35">
      <c r="A47" s="101">
        <v>46</v>
      </c>
      <c r="B47" s="83" t="s">
        <v>365</v>
      </c>
      <c r="C47" s="83" t="s">
        <v>366</v>
      </c>
      <c r="D47" s="83" t="s">
        <v>219</v>
      </c>
      <c r="E47" s="83" t="s">
        <v>21</v>
      </c>
      <c r="F47" s="83" t="s">
        <v>550</v>
      </c>
      <c r="G47" s="83" t="s">
        <v>371</v>
      </c>
      <c r="H47" s="84" t="s">
        <v>178</v>
      </c>
      <c r="I47" s="84" t="s">
        <v>372</v>
      </c>
      <c r="J47" s="83" t="s">
        <v>368</v>
      </c>
      <c r="K47" s="83" t="s">
        <v>1</v>
      </c>
      <c r="L47" s="84" t="s">
        <v>369</v>
      </c>
      <c r="M47" s="83" t="s">
        <v>115</v>
      </c>
    </row>
    <row r="48" spans="1:13" ht="21" x14ac:dyDescent="0.35">
      <c r="A48" s="101">
        <v>47</v>
      </c>
      <c r="B48" s="83" t="s">
        <v>252</v>
      </c>
      <c r="C48" s="83" t="s">
        <v>218</v>
      </c>
      <c r="D48" s="83" t="s">
        <v>219</v>
      </c>
      <c r="E48" s="83" t="s">
        <v>21</v>
      </c>
      <c r="F48" s="83" t="s">
        <v>551</v>
      </c>
      <c r="G48" s="83" t="s">
        <v>143</v>
      </c>
      <c r="H48" s="84" t="s">
        <v>373</v>
      </c>
      <c r="I48" s="84" t="s">
        <v>374</v>
      </c>
      <c r="J48" s="83" t="s">
        <v>160</v>
      </c>
      <c r="K48" s="83" t="s">
        <v>1</v>
      </c>
      <c r="L48" s="84" t="s">
        <v>256</v>
      </c>
      <c r="M48" s="83" t="s">
        <v>118</v>
      </c>
    </row>
    <row r="49" spans="1:13" ht="21" x14ac:dyDescent="0.35">
      <c r="A49" s="101">
        <v>48</v>
      </c>
      <c r="B49" s="83" t="s">
        <v>365</v>
      </c>
      <c r="C49" s="83" t="s">
        <v>366</v>
      </c>
      <c r="D49" s="83" t="s">
        <v>219</v>
      </c>
      <c r="E49" s="83" t="s">
        <v>21</v>
      </c>
      <c r="F49" s="83" t="s">
        <v>552</v>
      </c>
      <c r="G49" s="83" t="s">
        <v>145</v>
      </c>
      <c r="H49" s="84" t="s">
        <v>147</v>
      </c>
      <c r="I49" s="84" t="s">
        <v>375</v>
      </c>
      <c r="J49" s="83" t="s">
        <v>368</v>
      </c>
      <c r="K49" s="83" t="s">
        <v>1</v>
      </c>
      <c r="L49" s="84" t="s">
        <v>369</v>
      </c>
      <c r="M49" s="83" t="s">
        <v>115</v>
      </c>
    </row>
    <row r="50" spans="1:13" ht="21" x14ac:dyDescent="0.35">
      <c r="A50" s="101">
        <v>49</v>
      </c>
      <c r="B50" s="83" t="s">
        <v>217</v>
      </c>
      <c r="C50" s="83" t="s">
        <v>218</v>
      </c>
      <c r="D50" s="83" t="s">
        <v>219</v>
      </c>
      <c r="E50" s="83" t="s">
        <v>21</v>
      </c>
      <c r="F50" s="83" t="s">
        <v>553</v>
      </c>
      <c r="G50" s="83" t="s">
        <v>376</v>
      </c>
      <c r="H50" s="84" t="s">
        <v>185</v>
      </c>
      <c r="I50" s="84" t="s">
        <v>377</v>
      </c>
      <c r="J50" s="83" t="s">
        <v>223</v>
      </c>
      <c r="K50" s="83" t="s">
        <v>1</v>
      </c>
      <c r="L50" s="84" t="s">
        <v>224</v>
      </c>
      <c r="M50" s="83" t="s">
        <v>118</v>
      </c>
    </row>
    <row r="51" spans="1:13" ht="21" x14ac:dyDescent="0.35">
      <c r="A51" s="101">
        <v>50</v>
      </c>
      <c r="B51" s="83" t="s">
        <v>378</v>
      </c>
      <c r="C51" s="83" t="s">
        <v>360</v>
      </c>
      <c r="D51" s="83" t="s">
        <v>219</v>
      </c>
      <c r="E51" s="83" t="s">
        <v>21</v>
      </c>
      <c r="F51" s="83" t="s">
        <v>554</v>
      </c>
      <c r="G51" s="83" t="s">
        <v>379</v>
      </c>
      <c r="H51" s="84" t="s">
        <v>123</v>
      </c>
      <c r="I51" s="84" t="s">
        <v>380</v>
      </c>
      <c r="J51" s="83" t="s">
        <v>381</v>
      </c>
      <c r="K51" s="83" t="s">
        <v>1</v>
      </c>
      <c r="L51" s="84" t="s">
        <v>382</v>
      </c>
      <c r="M51" s="83" t="s">
        <v>115</v>
      </c>
    </row>
    <row r="52" spans="1:13" ht="21" x14ac:dyDescent="0.35">
      <c r="A52" s="101">
        <v>51</v>
      </c>
      <c r="B52" s="83" t="s">
        <v>378</v>
      </c>
      <c r="C52" s="83" t="s">
        <v>360</v>
      </c>
      <c r="D52" s="83" t="s">
        <v>219</v>
      </c>
      <c r="E52" s="83" t="s">
        <v>21</v>
      </c>
      <c r="F52" s="83" t="s">
        <v>555</v>
      </c>
      <c r="G52" s="83" t="s">
        <v>383</v>
      </c>
      <c r="H52" s="84" t="s">
        <v>384</v>
      </c>
      <c r="I52" s="84" t="s">
        <v>167</v>
      </c>
      <c r="J52" s="83" t="s">
        <v>381</v>
      </c>
      <c r="K52" s="83" t="s">
        <v>1</v>
      </c>
      <c r="L52" s="84" t="s">
        <v>382</v>
      </c>
      <c r="M52" s="83" t="s">
        <v>115</v>
      </c>
    </row>
    <row r="53" spans="1:13" ht="21" x14ac:dyDescent="0.35">
      <c r="A53" s="101">
        <v>52</v>
      </c>
      <c r="B53" s="83" t="s">
        <v>378</v>
      </c>
      <c r="C53" s="83" t="s">
        <v>360</v>
      </c>
      <c r="D53" s="83" t="s">
        <v>219</v>
      </c>
      <c r="E53" s="83" t="s">
        <v>21</v>
      </c>
      <c r="F53" s="83" t="s">
        <v>556</v>
      </c>
      <c r="G53" s="83" t="s">
        <v>385</v>
      </c>
      <c r="H53" s="84" t="s">
        <v>386</v>
      </c>
      <c r="I53" s="84" t="s">
        <v>387</v>
      </c>
      <c r="J53" s="83" t="s">
        <v>381</v>
      </c>
      <c r="K53" s="83" t="s">
        <v>1</v>
      </c>
      <c r="L53" s="84" t="s">
        <v>382</v>
      </c>
      <c r="M53" s="83" t="s">
        <v>115</v>
      </c>
    </row>
    <row r="54" spans="1:13" ht="21" x14ac:dyDescent="0.35">
      <c r="A54" s="101">
        <v>53</v>
      </c>
      <c r="B54" s="83" t="s">
        <v>388</v>
      </c>
      <c r="C54" s="83" t="s">
        <v>360</v>
      </c>
      <c r="D54" s="83" t="s">
        <v>219</v>
      </c>
      <c r="E54" s="83" t="s">
        <v>21</v>
      </c>
      <c r="F54" s="83" t="s">
        <v>557</v>
      </c>
      <c r="G54" s="83" t="s">
        <v>177</v>
      </c>
      <c r="H54" s="84" t="s">
        <v>389</v>
      </c>
      <c r="I54" s="84" t="s">
        <v>390</v>
      </c>
      <c r="J54" s="83" t="s">
        <v>137</v>
      </c>
      <c r="K54" s="83" t="s">
        <v>1</v>
      </c>
      <c r="L54" s="84" t="s">
        <v>382</v>
      </c>
      <c r="M54" s="83" t="s">
        <v>115</v>
      </c>
    </row>
    <row r="55" spans="1:13" ht="21" x14ac:dyDescent="0.35">
      <c r="A55" s="101">
        <v>54</v>
      </c>
      <c r="B55" s="83" t="s">
        <v>388</v>
      </c>
      <c r="C55" s="83" t="s">
        <v>360</v>
      </c>
      <c r="D55" s="83" t="s">
        <v>219</v>
      </c>
      <c r="E55" s="83" t="s">
        <v>21</v>
      </c>
      <c r="F55" s="83" t="s">
        <v>558</v>
      </c>
      <c r="G55" s="83" t="s">
        <v>383</v>
      </c>
      <c r="H55" s="84" t="s">
        <v>152</v>
      </c>
      <c r="I55" s="84" t="s">
        <v>391</v>
      </c>
      <c r="J55" s="83" t="s">
        <v>137</v>
      </c>
      <c r="K55" s="83" t="s">
        <v>1</v>
      </c>
      <c r="L55" s="84" t="s">
        <v>382</v>
      </c>
      <c r="M55" s="83" t="s">
        <v>115</v>
      </c>
    </row>
    <row r="56" spans="1:13" ht="21" x14ac:dyDescent="0.35">
      <c r="A56" s="101">
        <v>55</v>
      </c>
      <c r="B56" s="83" t="s">
        <v>217</v>
      </c>
      <c r="C56" s="83" t="s">
        <v>218</v>
      </c>
      <c r="D56" s="83" t="s">
        <v>219</v>
      </c>
      <c r="E56" s="83" t="s">
        <v>21</v>
      </c>
      <c r="F56" s="83" t="s">
        <v>559</v>
      </c>
      <c r="G56" s="83" t="s">
        <v>392</v>
      </c>
      <c r="H56" s="84" t="s">
        <v>393</v>
      </c>
      <c r="I56" s="84" t="s">
        <v>394</v>
      </c>
      <c r="J56" s="83" t="s">
        <v>223</v>
      </c>
      <c r="K56" s="83" t="s">
        <v>1</v>
      </c>
      <c r="L56" s="84" t="s">
        <v>267</v>
      </c>
      <c r="M56" s="83" t="s">
        <v>118</v>
      </c>
    </row>
    <row r="57" spans="1:13" ht="21" x14ac:dyDescent="0.35">
      <c r="A57" s="101">
        <v>56</v>
      </c>
      <c r="B57" s="83" t="s">
        <v>217</v>
      </c>
      <c r="C57" s="83" t="s">
        <v>218</v>
      </c>
      <c r="D57" s="83" t="s">
        <v>219</v>
      </c>
      <c r="E57" s="83" t="s">
        <v>21</v>
      </c>
      <c r="F57" s="83" t="s">
        <v>560</v>
      </c>
      <c r="G57" s="83" t="s">
        <v>395</v>
      </c>
      <c r="H57" s="84" t="s">
        <v>396</v>
      </c>
      <c r="I57" s="84" t="s">
        <v>397</v>
      </c>
      <c r="J57" s="83" t="s">
        <v>223</v>
      </c>
      <c r="K57" s="83" t="s">
        <v>1</v>
      </c>
      <c r="L57" s="84" t="s">
        <v>267</v>
      </c>
      <c r="M57" s="83" t="s">
        <v>118</v>
      </c>
    </row>
    <row r="58" spans="1:13" ht="21" x14ac:dyDescent="0.35">
      <c r="A58" s="101">
        <v>57</v>
      </c>
      <c r="B58" s="83" t="s">
        <v>217</v>
      </c>
      <c r="C58" s="83" t="s">
        <v>218</v>
      </c>
      <c r="D58" s="83" t="s">
        <v>219</v>
      </c>
      <c r="E58" s="83" t="s">
        <v>21</v>
      </c>
      <c r="F58" s="83" t="s">
        <v>561</v>
      </c>
      <c r="G58" s="83" t="s">
        <v>398</v>
      </c>
      <c r="H58" s="84" t="s">
        <v>399</v>
      </c>
      <c r="I58" s="84" t="s">
        <v>397</v>
      </c>
      <c r="J58" s="83" t="s">
        <v>223</v>
      </c>
      <c r="K58" s="83" t="s">
        <v>1</v>
      </c>
      <c r="L58" s="84" t="s">
        <v>267</v>
      </c>
      <c r="M58" s="83" t="s">
        <v>118</v>
      </c>
    </row>
    <row r="59" spans="1:13" ht="21" x14ac:dyDescent="0.35">
      <c r="A59" s="101">
        <v>58</v>
      </c>
      <c r="B59" s="83" t="s">
        <v>257</v>
      </c>
      <c r="C59" s="83" t="s">
        <v>162</v>
      </c>
      <c r="D59" s="83" t="s">
        <v>219</v>
      </c>
      <c r="E59" s="83" t="s">
        <v>21</v>
      </c>
      <c r="F59" s="83" t="s">
        <v>562</v>
      </c>
      <c r="G59" s="83" t="s">
        <v>400</v>
      </c>
      <c r="H59" s="84" t="s">
        <v>401</v>
      </c>
      <c r="I59" s="84" t="s">
        <v>402</v>
      </c>
      <c r="J59" s="83" t="s">
        <v>158</v>
      </c>
      <c r="K59" s="83" t="s">
        <v>1</v>
      </c>
      <c r="L59" s="84" t="s">
        <v>261</v>
      </c>
      <c r="M59" s="83" t="s">
        <v>115</v>
      </c>
    </row>
    <row r="60" spans="1:13" ht="21" x14ac:dyDescent="0.35">
      <c r="A60" s="101">
        <v>59</v>
      </c>
      <c r="B60" s="83" t="s">
        <v>186</v>
      </c>
      <c r="C60" s="83" t="s">
        <v>403</v>
      </c>
      <c r="D60" s="83" t="s">
        <v>219</v>
      </c>
      <c r="E60" s="83" t="s">
        <v>21</v>
      </c>
      <c r="F60" s="83" t="s">
        <v>563</v>
      </c>
      <c r="G60" s="83" t="s">
        <v>404</v>
      </c>
      <c r="H60" s="84" t="s">
        <v>405</v>
      </c>
      <c r="I60" s="84" t="s">
        <v>406</v>
      </c>
      <c r="J60" s="83" t="s">
        <v>407</v>
      </c>
      <c r="K60" s="83" t="s">
        <v>1</v>
      </c>
      <c r="L60" s="84" t="s">
        <v>407</v>
      </c>
      <c r="M60" s="83" t="s">
        <v>115</v>
      </c>
    </row>
    <row r="61" spans="1:13" ht="21" x14ac:dyDescent="0.35">
      <c r="A61" s="101">
        <v>60</v>
      </c>
      <c r="B61" s="83" t="s">
        <v>408</v>
      </c>
      <c r="C61" s="83" t="s">
        <v>403</v>
      </c>
      <c r="D61" s="83" t="s">
        <v>219</v>
      </c>
      <c r="E61" s="83" t="s">
        <v>21</v>
      </c>
      <c r="F61" s="83" t="s">
        <v>564</v>
      </c>
      <c r="G61" s="83" t="s">
        <v>409</v>
      </c>
      <c r="H61" s="84" t="s">
        <v>410</v>
      </c>
      <c r="I61" s="84" t="s">
        <v>411</v>
      </c>
      <c r="J61" s="83" t="s">
        <v>412</v>
      </c>
      <c r="K61" s="83" t="s">
        <v>1</v>
      </c>
      <c r="L61" s="84" t="s">
        <v>413</v>
      </c>
      <c r="M61" s="83" t="s">
        <v>414</v>
      </c>
    </row>
    <row r="62" spans="1:13" ht="21" x14ac:dyDescent="0.35">
      <c r="A62" s="101">
        <v>61</v>
      </c>
      <c r="B62" s="83" t="s">
        <v>257</v>
      </c>
      <c r="C62" s="83" t="s">
        <v>162</v>
      </c>
      <c r="D62" s="83" t="s">
        <v>219</v>
      </c>
      <c r="E62" s="83" t="s">
        <v>21</v>
      </c>
      <c r="F62" s="83" t="s">
        <v>565</v>
      </c>
      <c r="G62" s="83" t="s">
        <v>146</v>
      </c>
      <c r="H62" s="84" t="s">
        <v>415</v>
      </c>
      <c r="I62" s="84" t="s">
        <v>416</v>
      </c>
      <c r="J62" s="83" t="s">
        <v>158</v>
      </c>
      <c r="K62" s="83" t="s">
        <v>1</v>
      </c>
      <c r="L62" s="84" t="s">
        <v>261</v>
      </c>
      <c r="M62" s="83" t="s">
        <v>115</v>
      </c>
    </row>
    <row r="63" spans="1:13" ht="21" x14ac:dyDescent="0.35">
      <c r="A63" s="101">
        <v>62</v>
      </c>
      <c r="B63" s="83" t="s">
        <v>257</v>
      </c>
      <c r="C63" s="83" t="s">
        <v>162</v>
      </c>
      <c r="D63" s="83" t="s">
        <v>219</v>
      </c>
      <c r="E63" s="83" t="s">
        <v>21</v>
      </c>
      <c r="F63" s="83" t="s">
        <v>566</v>
      </c>
      <c r="G63" s="83" t="s">
        <v>163</v>
      </c>
      <c r="H63" s="84" t="s">
        <v>417</v>
      </c>
      <c r="I63" s="84" t="s">
        <v>317</v>
      </c>
      <c r="J63" s="83" t="s">
        <v>158</v>
      </c>
      <c r="K63" s="83" t="s">
        <v>1</v>
      </c>
      <c r="L63" s="84" t="s">
        <v>261</v>
      </c>
      <c r="M63" s="83" t="s">
        <v>115</v>
      </c>
    </row>
    <row r="64" spans="1:13" ht="21" x14ac:dyDescent="0.35">
      <c r="A64" s="101">
        <v>63</v>
      </c>
      <c r="B64" s="83" t="s">
        <v>257</v>
      </c>
      <c r="C64" s="83" t="s">
        <v>162</v>
      </c>
      <c r="D64" s="83" t="s">
        <v>219</v>
      </c>
      <c r="E64" s="83" t="s">
        <v>21</v>
      </c>
      <c r="F64" s="83" t="s">
        <v>567</v>
      </c>
      <c r="G64" s="83" t="s">
        <v>418</v>
      </c>
      <c r="H64" s="84" t="s">
        <v>419</v>
      </c>
      <c r="I64" s="84" t="s">
        <v>402</v>
      </c>
      <c r="J64" s="83" t="s">
        <v>158</v>
      </c>
      <c r="K64" s="83" t="s">
        <v>1</v>
      </c>
      <c r="L64" s="84" t="s">
        <v>261</v>
      </c>
      <c r="M64" s="83" t="s">
        <v>115</v>
      </c>
    </row>
    <row r="65" spans="1:13" ht="21" x14ac:dyDescent="0.35">
      <c r="A65" s="101">
        <v>64</v>
      </c>
      <c r="B65" s="83" t="s">
        <v>365</v>
      </c>
      <c r="C65" s="83" t="s">
        <v>366</v>
      </c>
      <c r="D65" s="83" t="s">
        <v>219</v>
      </c>
      <c r="E65" s="83" t="s">
        <v>21</v>
      </c>
      <c r="F65" s="83" t="s">
        <v>568</v>
      </c>
      <c r="G65" s="83" t="s">
        <v>154</v>
      </c>
      <c r="H65" s="84" t="s">
        <v>420</v>
      </c>
      <c r="I65" s="84" t="s">
        <v>421</v>
      </c>
      <c r="J65" s="83" t="s">
        <v>368</v>
      </c>
      <c r="K65" s="83" t="s">
        <v>1</v>
      </c>
      <c r="L65" s="84" t="s">
        <v>369</v>
      </c>
      <c r="M65" s="83" t="s">
        <v>115</v>
      </c>
    </row>
    <row r="66" spans="1:13" ht="21" x14ac:dyDescent="0.35">
      <c r="A66" s="101">
        <v>65</v>
      </c>
      <c r="B66" s="83" t="s">
        <v>186</v>
      </c>
      <c r="C66" s="83" t="s">
        <v>403</v>
      </c>
      <c r="D66" s="83" t="s">
        <v>219</v>
      </c>
      <c r="E66" s="83" t="s">
        <v>21</v>
      </c>
      <c r="F66" s="83" t="s">
        <v>569</v>
      </c>
      <c r="G66" s="83" t="s">
        <v>164</v>
      </c>
      <c r="H66" s="84" t="s">
        <v>196</v>
      </c>
      <c r="I66" s="84" t="s">
        <v>422</v>
      </c>
      <c r="J66" s="83" t="s">
        <v>407</v>
      </c>
      <c r="K66" s="83" t="s">
        <v>1</v>
      </c>
      <c r="L66" s="84" t="s">
        <v>407</v>
      </c>
      <c r="M66" s="83" t="s">
        <v>115</v>
      </c>
    </row>
    <row r="67" spans="1:13" ht="21" x14ac:dyDescent="0.35">
      <c r="A67" s="101">
        <v>66</v>
      </c>
      <c r="B67" s="83" t="s">
        <v>423</v>
      </c>
      <c r="C67" s="83" t="s">
        <v>403</v>
      </c>
      <c r="D67" s="83" t="s">
        <v>219</v>
      </c>
      <c r="E67" s="83" t="s">
        <v>21</v>
      </c>
      <c r="F67" s="83" t="s">
        <v>570</v>
      </c>
      <c r="G67" s="83" t="s">
        <v>424</v>
      </c>
      <c r="H67" s="84" t="s">
        <v>190</v>
      </c>
      <c r="I67" s="84" t="s">
        <v>425</v>
      </c>
      <c r="J67" s="83" t="s">
        <v>426</v>
      </c>
      <c r="K67" s="83" t="s">
        <v>1</v>
      </c>
      <c r="L67" s="84" t="s">
        <v>427</v>
      </c>
      <c r="M67" s="83" t="s">
        <v>115</v>
      </c>
    </row>
    <row r="68" spans="1:13" ht="21" x14ac:dyDescent="0.35">
      <c r="A68" s="101">
        <v>67</v>
      </c>
      <c r="B68" s="83" t="s">
        <v>423</v>
      </c>
      <c r="C68" s="83" t="s">
        <v>403</v>
      </c>
      <c r="D68" s="83" t="s">
        <v>219</v>
      </c>
      <c r="E68" s="83" t="s">
        <v>21</v>
      </c>
      <c r="F68" s="83" t="s">
        <v>571</v>
      </c>
      <c r="G68" s="83" t="s">
        <v>126</v>
      </c>
      <c r="H68" s="84" t="s">
        <v>128</v>
      </c>
      <c r="I68" s="84" t="s">
        <v>428</v>
      </c>
      <c r="J68" s="83" t="s">
        <v>426</v>
      </c>
      <c r="K68" s="83" t="s">
        <v>1</v>
      </c>
      <c r="L68" s="84" t="s">
        <v>427</v>
      </c>
      <c r="M68" s="83" t="s">
        <v>115</v>
      </c>
    </row>
    <row r="69" spans="1:13" ht="21" x14ac:dyDescent="0.35">
      <c r="A69" s="101">
        <v>68</v>
      </c>
      <c r="B69" s="83" t="s">
        <v>429</v>
      </c>
      <c r="C69" s="83" t="s">
        <v>430</v>
      </c>
      <c r="D69" s="83" t="s">
        <v>233</v>
      </c>
      <c r="E69" s="83" t="s">
        <v>21</v>
      </c>
      <c r="F69" s="83" t="s">
        <v>572</v>
      </c>
      <c r="G69" s="83" t="s">
        <v>172</v>
      </c>
      <c r="H69" s="84" t="s">
        <v>431</v>
      </c>
      <c r="I69" s="84" t="s">
        <v>432</v>
      </c>
      <c r="J69" s="83" t="s">
        <v>2</v>
      </c>
      <c r="K69" s="83" t="s">
        <v>1</v>
      </c>
      <c r="L69" s="84" t="s">
        <v>433</v>
      </c>
      <c r="M69" s="83" t="s">
        <v>121</v>
      </c>
    </row>
    <row r="70" spans="1:13" ht="21" x14ac:dyDescent="0.35">
      <c r="A70" s="101">
        <v>69</v>
      </c>
      <c r="B70" s="83" t="s">
        <v>434</v>
      </c>
      <c r="C70" s="83" t="s">
        <v>435</v>
      </c>
      <c r="D70" s="83" t="s">
        <v>436</v>
      </c>
      <c r="E70" s="83" t="s">
        <v>21</v>
      </c>
      <c r="F70" s="83" t="s">
        <v>573</v>
      </c>
      <c r="G70" s="83" t="s">
        <v>437</v>
      </c>
      <c r="H70" s="84" t="s">
        <v>438</v>
      </c>
      <c r="I70" s="84" t="s">
        <v>439</v>
      </c>
      <c r="J70" s="83" t="s">
        <v>440</v>
      </c>
      <c r="K70" s="83" t="s">
        <v>1</v>
      </c>
      <c r="L70" s="84" t="s">
        <v>441</v>
      </c>
      <c r="M70" s="83" t="s">
        <v>442</v>
      </c>
    </row>
    <row r="71" spans="1:13" ht="21" x14ac:dyDescent="0.35">
      <c r="A71" s="101">
        <v>70</v>
      </c>
      <c r="B71" s="83" t="s">
        <v>443</v>
      </c>
      <c r="C71" s="83" t="s">
        <v>444</v>
      </c>
      <c r="D71" s="83" t="s">
        <v>445</v>
      </c>
      <c r="E71" s="83" t="s">
        <v>21</v>
      </c>
      <c r="F71" s="83" t="s">
        <v>574</v>
      </c>
      <c r="G71" s="83" t="s">
        <v>446</v>
      </c>
      <c r="H71" s="84" t="s">
        <v>447</v>
      </c>
      <c r="I71" s="84" t="s">
        <v>448</v>
      </c>
      <c r="J71" s="83" t="s">
        <v>449</v>
      </c>
      <c r="K71" s="83" t="s">
        <v>1</v>
      </c>
      <c r="L71" s="84" t="s">
        <v>450</v>
      </c>
      <c r="M71" s="83" t="s">
        <v>115</v>
      </c>
    </row>
    <row r="72" spans="1:13" ht="21" x14ac:dyDescent="0.35">
      <c r="A72" s="101">
        <v>71</v>
      </c>
      <c r="B72" s="83"/>
      <c r="C72" s="83"/>
      <c r="D72" s="83"/>
      <c r="E72" s="83"/>
      <c r="F72" s="83" t="s">
        <v>575</v>
      </c>
      <c r="G72" s="83" t="s">
        <v>451</v>
      </c>
      <c r="H72" s="84" t="s">
        <v>452</v>
      </c>
      <c r="I72" s="84" t="s">
        <v>453</v>
      </c>
      <c r="J72" s="83" t="s">
        <v>187</v>
      </c>
      <c r="K72" s="83" t="s">
        <v>1</v>
      </c>
      <c r="L72" s="84" t="s">
        <v>454</v>
      </c>
      <c r="M72" s="83" t="s">
        <v>151</v>
      </c>
    </row>
    <row r="73" spans="1:13" ht="21" x14ac:dyDescent="0.35">
      <c r="A73" s="101">
        <v>72</v>
      </c>
      <c r="B73" s="83"/>
      <c r="C73" s="83"/>
      <c r="D73" s="83"/>
      <c r="E73" s="83"/>
      <c r="F73" s="83" t="s">
        <v>576</v>
      </c>
      <c r="G73" s="83" t="s">
        <v>455</v>
      </c>
      <c r="H73" s="84" t="s">
        <v>456</v>
      </c>
      <c r="I73" s="84" t="s">
        <v>457</v>
      </c>
      <c r="J73" s="83" t="s">
        <v>206</v>
      </c>
      <c r="K73" s="83" t="s">
        <v>1</v>
      </c>
      <c r="L73" s="84" t="s">
        <v>166</v>
      </c>
      <c r="M73" s="83" t="s">
        <v>151</v>
      </c>
    </row>
    <row r="74" spans="1:13" ht="21" x14ac:dyDescent="0.35">
      <c r="A74" s="101">
        <v>73</v>
      </c>
      <c r="B74" s="83"/>
      <c r="C74" s="83"/>
      <c r="D74" s="83"/>
      <c r="E74" s="83"/>
      <c r="F74" s="83" t="s">
        <v>577</v>
      </c>
      <c r="G74" s="83" t="s">
        <v>116</v>
      </c>
      <c r="H74" s="84" t="s">
        <v>180</v>
      </c>
      <c r="I74" s="84" t="s">
        <v>458</v>
      </c>
      <c r="J74" s="83" t="s">
        <v>459</v>
      </c>
      <c r="K74" s="83" t="s">
        <v>1</v>
      </c>
      <c r="L74" s="84" t="s">
        <v>129</v>
      </c>
      <c r="M74" s="83" t="s">
        <v>118</v>
      </c>
    </row>
    <row r="75" spans="1:13" ht="21" x14ac:dyDescent="0.35">
      <c r="A75" s="101">
        <v>74</v>
      </c>
      <c r="B75" s="83"/>
      <c r="C75" s="83"/>
      <c r="D75" s="83"/>
      <c r="E75" s="83"/>
      <c r="F75" s="83" t="s">
        <v>578</v>
      </c>
      <c r="G75" s="83" t="s">
        <v>132</v>
      </c>
      <c r="H75" s="84" t="s">
        <v>194</v>
      </c>
      <c r="I75" s="84" t="s">
        <v>460</v>
      </c>
      <c r="J75" s="83" t="s">
        <v>459</v>
      </c>
      <c r="K75" s="83" t="s">
        <v>1</v>
      </c>
      <c r="L75" s="84" t="s">
        <v>129</v>
      </c>
      <c r="M75" s="83" t="s">
        <v>118</v>
      </c>
    </row>
    <row r="76" spans="1:13" ht="21" x14ac:dyDescent="0.35">
      <c r="A76" s="101">
        <v>75</v>
      </c>
      <c r="B76" s="83" t="s">
        <v>434</v>
      </c>
      <c r="C76" s="83" t="s">
        <v>435</v>
      </c>
      <c r="D76" s="83" t="s">
        <v>436</v>
      </c>
      <c r="E76" s="83" t="s">
        <v>21</v>
      </c>
      <c r="F76" s="83" t="s">
        <v>579</v>
      </c>
      <c r="G76" s="83" t="s">
        <v>184</v>
      </c>
      <c r="H76" s="84" t="s">
        <v>461</v>
      </c>
      <c r="I76" s="84" t="s">
        <v>462</v>
      </c>
      <c r="J76" s="83" t="s">
        <v>440</v>
      </c>
      <c r="K76" s="83" t="s">
        <v>1</v>
      </c>
      <c r="L76" s="84" t="s">
        <v>441</v>
      </c>
      <c r="M76" s="83" t="s">
        <v>442</v>
      </c>
    </row>
    <row r="77" spans="1:13" ht="21" x14ac:dyDescent="0.35">
      <c r="A77" s="101">
        <v>76</v>
      </c>
      <c r="B77" s="83" t="s">
        <v>217</v>
      </c>
      <c r="C77" s="83" t="s">
        <v>218</v>
      </c>
      <c r="D77" s="83" t="s">
        <v>219</v>
      </c>
      <c r="E77" s="83" t="s">
        <v>21</v>
      </c>
      <c r="F77" s="83" t="s">
        <v>580</v>
      </c>
      <c r="G77" s="83" t="s">
        <v>463</v>
      </c>
      <c r="H77" s="84" t="s">
        <v>150</v>
      </c>
      <c r="I77" s="84" t="s">
        <v>464</v>
      </c>
      <c r="J77" s="83" t="s">
        <v>223</v>
      </c>
      <c r="K77" s="83" t="s">
        <v>1</v>
      </c>
      <c r="L77" s="84" t="s">
        <v>224</v>
      </c>
      <c r="M77" s="83" t="s">
        <v>118</v>
      </c>
    </row>
    <row r="78" spans="1:13" ht="21" x14ac:dyDescent="0.35">
      <c r="A78" s="101">
        <v>77</v>
      </c>
      <c r="B78" s="83" t="s">
        <v>434</v>
      </c>
      <c r="C78" s="83" t="s">
        <v>435</v>
      </c>
      <c r="D78" s="83" t="s">
        <v>436</v>
      </c>
      <c r="E78" s="83" t="s">
        <v>21</v>
      </c>
      <c r="F78" s="83" t="s">
        <v>581</v>
      </c>
      <c r="G78" s="83" t="s">
        <v>131</v>
      </c>
      <c r="H78" s="84" t="s">
        <v>370</v>
      </c>
      <c r="I78" s="84" t="s">
        <v>465</v>
      </c>
      <c r="J78" s="83" t="s">
        <v>440</v>
      </c>
      <c r="K78" s="83" t="s">
        <v>1</v>
      </c>
      <c r="L78" s="84" t="s">
        <v>466</v>
      </c>
      <c r="M78" s="83" t="s">
        <v>467</v>
      </c>
    </row>
    <row r="79" spans="1:13" ht="21" x14ac:dyDescent="0.35">
      <c r="A79" s="101">
        <v>78</v>
      </c>
      <c r="B79" s="83" t="s">
        <v>408</v>
      </c>
      <c r="C79" s="83" t="s">
        <v>403</v>
      </c>
      <c r="D79" s="83" t="s">
        <v>219</v>
      </c>
      <c r="E79" s="83" t="s">
        <v>21</v>
      </c>
      <c r="F79" s="83" t="s">
        <v>582</v>
      </c>
      <c r="G79" s="83" t="s">
        <v>468</v>
      </c>
      <c r="H79" s="84" t="s">
        <v>469</v>
      </c>
      <c r="I79" s="84" t="s">
        <v>470</v>
      </c>
      <c r="J79" s="83" t="s">
        <v>412</v>
      </c>
      <c r="K79" s="83" t="s">
        <v>1</v>
      </c>
      <c r="L79" s="84" t="s">
        <v>412</v>
      </c>
      <c r="M79" s="83" t="s">
        <v>115</v>
      </c>
    </row>
    <row r="80" spans="1:13" ht="21" x14ac:dyDescent="0.35">
      <c r="A80" s="101">
        <v>79</v>
      </c>
      <c r="B80" s="83" t="s">
        <v>207</v>
      </c>
      <c r="C80" s="83" t="s">
        <v>198</v>
      </c>
      <c r="D80" s="83" t="s">
        <v>198</v>
      </c>
      <c r="E80" s="83" t="s">
        <v>21</v>
      </c>
      <c r="F80" s="83" t="s">
        <v>583</v>
      </c>
      <c r="G80" s="83" t="s">
        <v>471</v>
      </c>
      <c r="H80" s="84" t="s">
        <v>472</v>
      </c>
      <c r="I80" s="84" t="s">
        <v>473</v>
      </c>
      <c r="J80" s="83" t="s">
        <v>211</v>
      </c>
      <c r="K80" s="83" t="s">
        <v>1</v>
      </c>
      <c r="L80" s="84" t="s">
        <v>212</v>
      </c>
      <c r="M80" s="83" t="s">
        <v>179</v>
      </c>
    </row>
    <row r="81" spans="1:13" ht="21" x14ac:dyDescent="0.35">
      <c r="A81" s="101">
        <v>80</v>
      </c>
      <c r="B81" s="83" t="s">
        <v>282</v>
      </c>
      <c r="C81" s="83" t="s">
        <v>188</v>
      </c>
      <c r="D81" s="83" t="s">
        <v>198</v>
      </c>
      <c r="E81" s="83" t="s">
        <v>21</v>
      </c>
      <c r="F81" s="83" t="s">
        <v>584</v>
      </c>
      <c r="G81" s="83" t="s">
        <v>474</v>
      </c>
      <c r="H81" s="84" t="s">
        <v>148</v>
      </c>
      <c r="I81" s="84" t="s">
        <v>475</v>
      </c>
      <c r="J81" s="83" t="s">
        <v>206</v>
      </c>
      <c r="K81" s="83" t="s">
        <v>1</v>
      </c>
      <c r="L81" s="84" t="s">
        <v>476</v>
      </c>
      <c r="M81" s="83" t="s">
        <v>115</v>
      </c>
    </row>
    <row r="82" spans="1:13" ht="21" x14ac:dyDescent="0.35">
      <c r="A82" s="101">
        <v>81</v>
      </c>
      <c r="B82" s="83" t="s">
        <v>231</v>
      </c>
      <c r="C82" s="83" t="s">
        <v>232</v>
      </c>
      <c r="D82" s="83" t="s">
        <v>233</v>
      </c>
      <c r="E82" s="83" t="s">
        <v>21</v>
      </c>
      <c r="F82" s="83" t="s">
        <v>585</v>
      </c>
      <c r="G82" s="83" t="s">
        <v>477</v>
      </c>
      <c r="H82" s="84" t="s">
        <v>478</v>
      </c>
      <c r="I82" s="84" t="s">
        <v>479</v>
      </c>
      <c r="J82" s="83" t="s">
        <v>169</v>
      </c>
      <c r="K82" s="83" t="s">
        <v>1</v>
      </c>
      <c r="L82" s="84" t="s">
        <v>480</v>
      </c>
      <c r="M82" s="83" t="s">
        <v>179</v>
      </c>
    </row>
    <row r="83" spans="1:13" ht="21" x14ac:dyDescent="0.35">
      <c r="A83" s="101">
        <v>82</v>
      </c>
      <c r="B83" s="83" t="s">
        <v>231</v>
      </c>
      <c r="C83" s="83" t="s">
        <v>232</v>
      </c>
      <c r="D83" s="83" t="s">
        <v>233</v>
      </c>
      <c r="E83" s="83" t="s">
        <v>21</v>
      </c>
      <c r="F83" s="83" t="s">
        <v>586</v>
      </c>
      <c r="G83" s="83" t="s">
        <v>481</v>
      </c>
      <c r="H83" s="84" t="s">
        <v>482</v>
      </c>
      <c r="I83" s="84" t="s">
        <v>483</v>
      </c>
      <c r="J83" s="83" t="s">
        <v>169</v>
      </c>
      <c r="K83" s="83" t="s">
        <v>1</v>
      </c>
      <c r="L83" s="84" t="s">
        <v>165</v>
      </c>
      <c r="M83" s="83" t="s">
        <v>236</v>
      </c>
    </row>
    <row r="84" spans="1:13" ht="21" x14ac:dyDescent="0.35">
      <c r="A84" s="101">
        <v>83</v>
      </c>
      <c r="B84" s="83" t="s">
        <v>278</v>
      </c>
      <c r="C84" s="83" t="s">
        <v>198</v>
      </c>
      <c r="D84" s="83" t="s">
        <v>198</v>
      </c>
      <c r="E84" s="83" t="s">
        <v>21</v>
      </c>
      <c r="F84" s="83" t="s">
        <v>587</v>
      </c>
      <c r="G84" s="83" t="s">
        <v>170</v>
      </c>
      <c r="H84" s="84" t="s">
        <v>484</v>
      </c>
      <c r="I84" s="84" t="s">
        <v>485</v>
      </c>
      <c r="J84" s="83" t="s">
        <v>280</v>
      </c>
      <c r="K84" s="83" t="s">
        <v>1</v>
      </c>
      <c r="L84" s="84" t="s">
        <v>486</v>
      </c>
      <c r="M84" s="83" t="s">
        <v>118</v>
      </c>
    </row>
    <row r="85" spans="1:13" ht="21" x14ac:dyDescent="0.35">
      <c r="A85" s="101">
        <v>84</v>
      </c>
      <c r="B85" s="83" t="s">
        <v>278</v>
      </c>
      <c r="C85" s="83" t="s">
        <v>198</v>
      </c>
      <c r="D85" s="83" t="s">
        <v>198</v>
      </c>
      <c r="E85" s="83" t="s">
        <v>21</v>
      </c>
      <c r="F85" s="83" t="s">
        <v>587</v>
      </c>
      <c r="G85" s="83" t="s">
        <v>170</v>
      </c>
      <c r="H85" s="84" t="s">
        <v>487</v>
      </c>
      <c r="I85" s="84" t="s">
        <v>488</v>
      </c>
      <c r="J85" s="83" t="s">
        <v>489</v>
      </c>
      <c r="K85" s="83" t="s">
        <v>1</v>
      </c>
      <c r="L85" s="84" t="s">
        <v>486</v>
      </c>
      <c r="M85" s="83" t="s">
        <v>118</v>
      </c>
    </row>
    <row r="86" spans="1:13" ht="21" x14ac:dyDescent="0.35">
      <c r="A86" s="101">
        <v>85</v>
      </c>
      <c r="B86" s="83" t="s">
        <v>408</v>
      </c>
      <c r="C86" s="83" t="s">
        <v>403</v>
      </c>
      <c r="D86" s="83" t="s">
        <v>219</v>
      </c>
      <c r="E86" s="83" t="s">
        <v>21</v>
      </c>
      <c r="F86" s="83" t="s">
        <v>588</v>
      </c>
      <c r="G86" s="83" t="s">
        <v>490</v>
      </c>
      <c r="H86" s="84" t="s">
        <v>135</v>
      </c>
      <c r="I86" s="84" t="s">
        <v>491</v>
      </c>
      <c r="J86" s="83" t="s">
        <v>412</v>
      </c>
      <c r="K86" s="83" t="s">
        <v>1</v>
      </c>
      <c r="L86" s="84" t="s">
        <v>412</v>
      </c>
      <c r="M86" s="83" t="s">
        <v>115</v>
      </c>
    </row>
    <row r="87" spans="1:13" ht="21" x14ac:dyDescent="0.35">
      <c r="A87" s="101">
        <v>86</v>
      </c>
      <c r="B87" s="83" t="s">
        <v>252</v>
      </c>
      <c r="C87" s="83" t="s">
        <v>218</v>
      </c>
      <c r="D87" s="83" t="s">
        <v>219</v>
      </c>
      <c r="E87" s="83" t="s">
        <v>21</v>
      </c>
      <c r="F87" s="83" t="s">
        <v>589</v>
      </c>
      <c r="G87" s="83" t="s">
        <v>492</v>
      </c>
      <c r="H87" s="84" t="s">
        <v>493</v>
      </c>
      <c r="I87" s="84" t="s">
        <v>494</v>
      </c>
      <c r="J87" s="83" t="s">
        <v>160</v>
      </c>
      <c r="K87" s="83" t="s">
        <v>1</v>
      </c>
      <c r="L87" s="84" t="s">
        <v>256</v>
      </c>
      <c r="M87" s="83" t="s">
        <v>118</v>
      </c>
    </row>
    <row r="88" spans="1:13" ht="21" x14ac:dyDescent="0.35">
      <c r="A88" s="101">
        <v>87</v>
      </c>
      <c r="B88" s="83"/>
      <c r="C88" s="83"/>
      <c r="D88" s="83"/>
      <c r="E88" s="83"/>
      <c r="F88" s="83" t="s">
        <v>590</v>
      </c>
      <c r="G88" s="83" t="s">
        <v>156</v>
      </c>
      <c r="H88" s="84" t="s">
        <v>495</v>
      </c>
      <c r="I88" s="84" t="s">
        <v>496</v>
      </c>
      <c r="J88" s="83" t="s">
        <v>187</v>
      </c>
      <c r="K88" s="83" t="s">
        <v>1</v>
      </c>
      <c r="L88" s="84" t="s">
        <v>454</v>
      </c>
      <c r="M88" s="83" t="s">
        <v>151</v>
      </c>
    </row>
    <row r="89" spans="1:13" ht="21" x14ac:dyDescent="0.35">
      <c r="A89" s="101">
        <v>88</v>
      </c>
      <c r="B89" s="83" t="s">
        <v>231</v>
      </c>
      <c r="C89" s="83" t="s">
        <v>232</v>
      </c>
      <c r="D89" s="83" t="s">
        <v>233</v>
      </c>
      <c r="E89" s="83" t="s">
        <v>21</v>
      </c>
      <c r="F89" s="83" t="s">
        <v>591</v>
      </c>
      <c r="G89" s="83" t="s">
        <v>497</v>
      </c>
      <c r="H89" s="84" t="s">
        <v>498</v>
      </c>
      <c r="I89" s="84" t="s">
        <v>499</v>
      </c>
      <c r="J89" s="83" t="s">
        <v>169</v>
      </c>
      <c r="K89" s="83" t="s">
        <v>1</v>
      </c>
      <c r="L89" s="84" t="s">
        <v>480</v>
      </c>
      <c r="M89" s="83" t="s">
        <v>179</v>
      </c>
    </row>
    <row r="90" spans="1:13" ht="21" x14ac:dyDescent="0.35">
      <c r="A90" s="101">
        <v>89</v>
      </c>
      <c r="B90" s="83" t="s">
        <v>197</v>
      </c>
      <c r="C90" s="83" t="s">
        <v>188</v>
      </c>
      <c r="D90" s="83" t="s">
        <v>198</v>
      </c>
      <c r="E90" s="83" t="s">
        <v>21</v>
      </c>
      <c r="F90" s="83" t="s">
        <v>592</v>
      </c>
      <c r="G90" s="83" t="s">
        <v>132</v>
      </c>
      <c r="H90" s="84" t="s">
        <v>500</v>
      </c>
      <c r="I90" s="84" t="s">
        <v>501</v>
      </c>
      <c r="J90" s="83" t="s">
        <v>158</v>
      </c>
      <c r="K90" s="83" t="s">
        <v>1</v>
      </c>
      <c r="L90" s="84" t="s">
        <v>202</v>
      </c>
      <c r="M90" s="83" t="s">
        <v>203</v>
      </c>
    </row>
    <row r="91" spans="1:13" ht="21" x14ac:dyDescent="0.35">
      <c r="A91" s="101">
        <v>90</v>
      </c>
      <c r="B91" s="83" t="s">
        <v>340</v>
      </c>
      <c r="C91" s="83" t="s">
        <v>333</v>
      </c>
      <c r="D91" s="83" t="s">
        <v>326</v>
      </c>
      <c r="E91" s="83" t="s">
        <v>21</v>
      </c>
      <c r="F91" s="83" t="s">
        <v>593</v>
      </c>
      <c r="G91" s="83" t="s">
        <v>502</v>
      </c>
      <c r="H91" s="84" t="s">
        <v>484</v>
      </c>
      <c r="I91" s="84" t="s">
        <v>503</v>
      </c>
      <c r="J91" s="83" t="s">
        <v>138</v>
      </c>
      <c r="K91" s="83" t="s">
        <v>1</v>
      </c>
      <c r="L91" s="84" t="s">
        <v>343</v>
      </c>
      <c r="M91" s="83" t="s">
        <v>115</v>
      </c>
    </row>
    <row r="92" spans="1:13" ht="21" x14ac:dyDescent="0.35">
      <c r="A92" s="101">
        <v>91</v>
      </c>
      <c r="B92" s="83" t="s">
        <v>423</v>
      </c>
      <c r="C92" s="83" t="s">
        <v>403</v>
      </c>
      <c r="D92" s="83" t="s">
        <v>219</v>
      </c>
      <c r="E92" s="83" t="s">
        <v>21</v>
      </c>
      <c r="F92" s="83" t="s">
        <v>594</v>
      </c>
      <c r="G92" s="83" t="s">
        <v>504</v>
      </c>
      <c r="H92" s="84" t="s">
        <v>505</v>
      </c>
      <c r="I92" s="84" t="s">
        <v>506</v>
      </c>
      <c r="J92" s="83" t="s">
        <v>426</v>
      </c>
      <c r="K92" s="83" t="s">
        <v>1</v>
      </c>
      <c r="L92" s="84" t="s">
        <v>427</v>
      </c>
      <c r="M92" s="83" t="s">
        <v>115</v>
      </c>
    </row>
  </sheetData>
  <pageMargins left="0.7" right="0.7" top="0.75" bottom="0.75" header="0.3" footer="0.3"/>
  <pageSetup paperSize="8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81" sqref="F81"/>
    </sheetView>
  </sheetViews>
  <sheetFormatPr defaultRowHeight="20.25" x14ac:dyDescent="0.3"/>
  <cols>
    <col min="1" max="1" width="5.75" style="1" customWidth="1"/>
    <col min="2" max="2" width="15" style="2" customWidth="1"/>
    <col min="3" max="3" width="18.75" style="16" hidden="1" customWidth="1"/>
    <col min="4" max="4" width="18.5" style="71" hidden="1" customWidth="1"/>
    <col min="5" max="5" width="11.75" style="16" hidden="1" customWidth="1"/>
    <col min="6" max="6" width="13.625" style="16" customWidth="1"/>
    <col min="7" max="7" width="16.5" style="71" customWidth="1"/>
    <col min="8" max="8" width="16.5" style="16" hidden="1" customWidth="1"/>
    <col min="9" max="9" width="11.875" style="72" hidden="1" customWidth="1"/>
    <col min="10" max="10" width="22.125" style="16" customWidth="1"/>
    <col min="11" max="11" width="14" style="2" customWidth="1"/>
    <col min="12" max="16384" width="9" style="2"/>
  </cols>
  <sheetData>
    <row r="1" spans="1:14" ht="19.5" customHeight="1" x14ac:dyDescent="0.3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33"/>
      <c r="M1" s="33"/>
      <c r="N1" s="33"/>
    </row>
    <row r="2" spans="1:14" ht="19.5" customHeight="1" x14ac:dyDescent="0.3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3"/>
      <c r="M2" s="33"/>
      <c r="N2" s="33"/>
    </row>
    <row r="3" spans="1:14" ht="19.5" customHeight="1" x14ac:dyDescent="0.3">
      <c r="A3" s="74" t="s">
        <v>3</v>
      </c>
      <c r="B3" s="75" t="s">
        <v>7</v>
      </c>
      <c r="C3" s="76" t="s">
        <v>15</v>
      </c>
      <c r="D3" s="77" t="s">
        <v>16</v>
      </c>
      <c r="E3" s="76" t="s">
        <v>110</v>
      </c>
      <c r="F3" s="76" t="s">
        <v>106</v>
      </c>
      <c r="G3" s="76" t="s">
        <v>17</v>
      </c>
      <c r="H3" s="76" t="s">
        <v>110</v>
      </c>
      <c r="I3" s="78" t="s">
        <v>102</v>
      </c>
      <c r="J3" s="76" t="s">
        <v>111</v>
      </c>
      <c r="K3" s="75" t="s">
        <v>18</v>
      </c>
    </row>
    <row r="4" spans="1:14" ht="19.5" customHeight="1" x14ac:dyDescent="0.3">
      <c r="A4" s="7">
        <v>1</v>
      </c>
      <c r="B4" s="8" t="s">
        <v>19</v>
      </c>
      <c r="C4" s="9">
        <v>24000000</v>
      </c>
      <c r="D4" s="41">
        <v>122</v>
      </c>
      <c r="E4" s="42">
        <v>3</v>
      </c>
      <c r="F4" s="9">
        <f>+D4-E4</f>
        <v>119</v>
      </c>
      <c r="G4" s="41">
        <f>24000000-'[1]2.วัตถุประสงค์กองทุน 60'!J5</f>
        <v>24000000</v>
      </c>
      <c r="H4" s="42">
        <v>600000</v>
      </c>
      <c r="I4" s="43">
        <f>+H4*100/G4</f>
        <v>2.5</v>
      </c>
      <c r="J4" s="42">
        <f>+G4-H4</f>
        <v>23400000</v>
      </c>
      <c r="K4" s="10">
        <f>+J4*100/G4</f>
        <v>97.5</v>
      </c>
    </row>
    <row r="5" spans="1:14" ht="19.5" customHeight="1" x14ac:dyDescent="0.3">
      <c r="A5" s="7">
        <v>2</v>
      </c>
      <c r="B5" s="8" t="s">
        <v>20</v>
      </c>
      <c r="C5" s="9">
        <v>60000000</v>
      </c>
      <c r="D5" s="41">
        <v>0</v>
      </c>
      <c r="E5" s="44">
        <v>0</v>
      </c>
      <c r="F5" s="9">
        <f t="shared" ref="F5:F68" si="0">+D5-E5</f>
        <v>0</v>
      </c>
      <c r="G5" s="41">
        <v>0</v>
      </c>
      <c r="H5" s="42">
        <v>0</v>
      </c>
      <c r="I5" s="43">
        <v>0</v>
      </c>
      <c r="J5" s="42">
        <v>0</v>
      </c>
      <c r="K5" s="10">
        <v>0</v>
      </c>
    </row>
    <row r="6" spans="1:14" ht="19.5" customHeight="1" x14ac:dyDescent="0.3">
      <c r="A6" s="7">
        <v>3</v>
      </c>
      <c r="B6" s="8" t="s">
        <v>21</v>
      </c>
      <c r="C6" s="9">
        <v>40000000</v>
      </c>
      <c r="D6" s="41">
        <v>332</v>
      </c>
      <c r="E6" s="44">
        <v>91</v>
      </c>
      <c r="F6" s="9">
        <f t="shared" si="0"/>
        <v>241</v>
      </c>
      <c r="G6" s="41">
        <v>40000000</v>
      </c>
      <c r="H6" s="42">
        <v>10430060</v>
      </c>
      <c r="I6" s="43">
        <f>+H6*100/G6</f>
        <v>26.075150000000001</v>
      </c>
      <c r="J6" s="42">
        <f t="shared" ref="J6:J25" si="1">+G6-H6</f>
        <v>29569940</v>
      </c>
      <c r="K6" s="10">
        <f>+J6*100/G6</f>
        <v>73.924850000000006</v>
      </c>
    </row>
    <row r="7" spans="1:14" ht="19.5" customHeight="1" x14ac:dyDescent="0.3">
      <c r="A7" s="7">
        <v>4</v>
      </c>
      <c r="B7" s="8" t="s">
        <v>22</v>
      </c>
      <c r="C7" s="9">
        <v>40000000</v>
      </c>
      <c r="D7" s="41">
        <v>353</v>
      </c>
      <c r="E7" s="44">
        <v>79</v>
      </c>
      <c r="F7" s="9">
        <f t="shared" si="0"/>
        <v>274</v>
      </c>
      <c r="G7" s="41">
        <v>40000000</v>
      </c>
      <c r="H7" s="42">
        <v>8357200</v>
      </c>
      <c r="I7" s="43">
        <f t="shared" ref="I7:I70" si="2">+H7*100/G7</f>
        <v>20.893000000000001</v>
      </c>
      <c r="J7" s="42">
        <f t="shared" si="1"/>
        <v>31642800</v>
      </c>
      <c r="K7" s="10">
        <f t="shared" ref="K7:K70" si="3">+J7*100/G7</f>
        <v>79.106999999999999</v>
      </c>
    </row>
    <row r="8" spans="1:14" ht="19.5" customHeight="1" x14ac:dyDescent="0.3">
      <c r="A8" s="7">
        <v>5</v>
      </c>
      <c r="B8" s="8" t="s">
        <v>23</v>
      </c>
      <c r="C8" s="9">
        <v>40000000</v>
      </c>
      <c r="D8" s="41">
        <v>384</v>
      </c>
      <c r="E8" s="44">
        <v>110</v>
      </c>
      <c r="F8" s="9">
        <f t="shared" si="0"/>
        <v>274</v>
      </c>
      <c r="G8" s="41">
        <v>40000000</v>
      </c>
      <c r="H8" s="42">
        <v>7774860</v>
      </c>
      <c r="I8" s="43">
        <f t="shared" si="2"/>
        <v>19.437149999999999</v>
      </c>
      <c r="J8" s="42">
        <f t="shared" si="1"/>
        <v>32225140</v>
      </c>
      <c r="K8" s="10">
        <f t="shared" si="3"/>
        <v>80.562849999999997</v>
      </c>
    </row>
    <row r="9" spans="1:14" ht="19.5" customHeight="1" x14ac:dyDescent="0.3">
      <c r="A9" s="7">
        <v>6</v>
      </c>
      <c r="B9" s="8" t="s">
        <v>24</v>
      </c>
      <c r="C9" s="9">
        <v>60000000</v>
      </c>
      <c r="D9" s="41">
        <v>453</v>
      </c>
      <c r="E9" s="44">
        <v>237</v>
      </c>
      <c r="F9" s="9">
        <f t="shared" si="0"/>
        <v>216</v>
      </c>
      <c r="G9" s="41">
        <v>60000000</v>
      </c>
      <c r="H9" s="42">
        <v>28199500</v>
      </c>
      <c r="I9" s="43">
        <f t="shared" si="2"/>
        <v>46.999166666666667</v>
      </c>
      <c r="J9" s="42">
        <f t="shared" si="1"/>
        <v>31800500</v>
      </c>
      <c r="K9" s="10">
        <f t="shared" si="3"/>
        <v>53.000833333333333</v>
      </c>
    </row>
    <row r="10" spans="1:14" ht="19.5" customHeight="1" x14ac:dyDescent="0.3">
      <c r="A10" s="7">
        <v>7</v>
      </c>
      <c r="B10" s="8" t="s">
        <v>25</v>
      </c>
      <c r="C10" s="9">
        <v>24000000</v>
      </c>
      <c r="D10" s="41">
        <v>65</v>
      </c>
      <c r="E10" s="44">
        <v>5</v>
      </c>
      <c r="F10" s="9">
        <f t="shared" si="0"/>
        <v>60</v>
      </c>
      <c r="G10" s="41">
        <v>12475000</v>
      </c>
      <c r="H10" s="42">
        <v>700000</v>
      </c>
      <c r="I10" s="43">
        <f t="shared" si="2"/>
        <v>5.6112224448897798</v>
      </c>
      <c r="J10" s="42">
        <f t="shared" si="1"/>
        <v>11775000</v>
      </c>
      <c r="K10" s="10">
        <f t="shared" si="3"/>
        <v>94.388777555110224</v>
      </c>
    </row>
    <row r="11" spans="1:14" ht="19.5" customHeight="1" x14ac:dyDescent="0.3">
      <c r="A11" s="7">
        <v>8</v>
      </c>
      <c r="B11" s="8" t="s">
        <v>26</v>
      </c>
      <c r="C11" s="9">
        <v>40000000</v>
      </c>
      <c r="D11" s="41">
        <v>145</v>
      </c>
      <c r="E11" s="44">
        <v>81</v>
      </c>
      <c r="F11" s="9">
        <f t="shared" si="0"/>
        <v>64</v>
      </c>
      <c r="G11" s="41">
        <v>26632605</v>
      </c>
      <c r="H11" s="42">
        <v>13871500</v>
      </c>
      <c r="I11" s="43">
        <f t="shared" si="2"/>
        <v>52.084653378818935</v>
      </c>
      <c r="J11" s="42">
        <f t="shared" si="1"/>
        <v>12761105</v>
      </c>
      <c r="K11" s="10">
        <f t="shared" si="3"/>
        <v>47.915346621181065</v>
      </c>
    </row>
    <row r="12" spans="1:14" ht="19.5" customHeight="1" x14ac:dyDescent="0.3">
      <c r="A12" s="7">
        <v>9</v>
      </c>
      <c r="B12" s="8" t="s">
        <v>27</v>
      </c>
      <c r="C12" s="9">
        <v>60000000</v>
      </c>
      <c r="D12" s="41">
        <v>62</v>
      </c>
      <c r="E12" s="44">
        <v>9</v>
      </c>
      <c r="F12" s="9">
        <f t="shared" si="0"/>
        <v>53</v>
      </c>
      <c r="G12" s="41">
        <v>11348870</v>
      </c>
      <c r="H12" s="42">
        <v>1650000</v>
      </c>
      <c r="I12" s="43">
        <f t="shared" si="2"/>
        <v>14.538892418364119</v>
      </c>
      <c r="J12" s="42">
        <f t="shared" si="1"/>
        <v>9698870</v>
      </c>
      <c r="K12" s="10">
        <f t="shared" si="3"/>
        <v>85.461107581635886</v>
      </c>
    </row>
    <row r="13" spans="1:14" ht="19.5" customHeight="1" x14ac:dyDescent="0.3">
      <c r="A13" s="7">
        <v>10</v>
      </c>
      <c r="B13" s="8" t="s">
        <v>28</v>
      </c>
      <c r="C13" s="9">
        <v>24000000</v>
      </c>
      <c r="D13" s="41">
        <v>315</v>
      </c>
      <c r="E13" s="44">
        <v>112</v>
      </c>
      <c r="F13" s="9">
        <f t="shared" si="0"/>
        <v>203</v>
      </c>
      <c r="G13" s="41">
        <v>24000000</v>
      </c>
      <c r="H13" s="42">
        <v>7414400</v>
      </c>
      <c r="I13" s="43">
        <f t="shared" si="2"/>
        <v>30.893333333333334</v>
      </c>
      <c r="J13" s="42">
        <f t="shared" si="1"/>
        <v>16585600</v>
      </c>
      <c r="K13" s="10">
        <f t="shared" si="3"/>
        <v>69.106666666666669</v>
      </c>
    </row>
    <row r="14" spans="1:14" ht="19.5" customHeight="1" x14ac:dyDescent="0.3">
      <c r="A14" s="7">
        <v>11</v>
      </c>
      <c r="B14" s="8" t="s">
        <v>29</v>
      </c>
      <c r="C14" s="9">
        <v>60000000</v>
      </c>
      <c r="D14" s="41">
        <v>744</v>
      </c>
      <c r="E14" s="44">
        <v>145</v>
      </c>
      <c r="F14" s="9">
        <f t="shared" si="0"/>
        <v>599</v>
      </c>
      <c r="G14" s="41">
        <v>60000000</v>
      </c>
      <c r="H14" s="42">
        <v>12919750</v>
      </c>
      <c r="I14" s="43">
        <f t="shared" si="2"/>
        <v>21.532916666666665</v>
      </c>
      <c r="J14" s="42">
        <f t="shared" si="1"/>
        <v>47080250</v>
      </c>
      <c r="K14" s="10">
        <f t="shared" si="3"/>
        <v>78.467083333333335</v>
      </c>
    </row>
    <row r="15" spans="1:14" ht="19.5" customHeight="1" x14ac:dyDescent="0.3">
      <c r="A15" s="7">
        <v>12</v>
      </c>
      <c r="B15" s="8" t="s">
        <v>30</v>
      </c>
      <c r="C15" s="9">
        <v>24000000</v>
      </c>
      <c r="D15" s="41">
        <v>151</v>
      </c>
      <c r="E15" s="44">
        <v>51</v>
      </c>
      <c r="F15" s="9">
        <f t="shared" si="0"/>
        <v>100</v>
      </c>
      <c r="G15" s="41">
        <v>24000000</v>
      </c>
      <c r="H15" s="42">
        <v>8082500</v>
      </c>
      <c r="I15" s="43">
        <f t="shared" si="2"/>
        <v>33.677083333333336</v>
      </c>
      <c r="J15" s="42">
        <f t="shared" si="1"/>
        <v>15917500</v>
      </c>
      <c r="K15" s="10">
        <f t="shared" si="3"/>
        <v>66.322916666666671</v>
      </c>
    </row>
    <row r="16" spans="1:14" ht="19.5" customHeight="1" x14ac:dyDescent="0.3">
      <c r="A16" s="7">
        <v>13</v>
      </c>
      <c r="B16" s="8" t="s">
        <v>31</v>
      </c>
      <c r="C16" s="9">
        <v>40000000</v>
      </c>
      <c r="D16" s="41">
        <v>211</v>
      </c>
      <c r="E16" s="44">
        <v>100</v>
      </c>
      <c r="F16" s="9">
        <f t="shared" si="0"/>
        <v>111</v>
      </c>
      <c r="G16" s="41">
        <v>40000000</v>
      </c>
      <c r="H16" s="42">
        <v>18363600</v>
      </c>
      <c r="I16" s="43">
        <f t="shared" si="2"/>
        <v>45.908999999999999</v>
      </c>
      <c r="J16" s="42">
        <f t="shared" si="1"/>
        <v>21636400</v>
      </c>
      <c r="K16" s="10">
        <f t="shared" si="3"/>
        <v>54.091000000000001</v>
      </c>
    </row>
    <row r="17" spans="1:11" x14ac:dyDescent="0.3">
      <c r="A17" s="7">
        <v>14</v>
      </c>
      <c r="B17" s="8" t="s">
        <v>32</v>
      </c>
      <c r="C17" s="9">
        <v>24000000</v>
      </c>
      <c r="D17" s="41">
        <v>127</v>
      </c>
      <c r="E17" s="44">
        <v>16</v>
      </c>
      <c r="F17" s="9">
        <v>111</v>
      </c>
      <c r="G17" s="41">
        <v>23961507</v>
      </c>
      <c r="H17" s="42">
        <v>3100000</v>
      </c>
      <c r="I17" s="43">
        <f t="shared" si="2"/>
        <v>12.93741666582156</v>
      </c>
      <c r="J17" s="42">
        <f t="shared" si="1"/>
        <v>20861507</v>
      </c>
      <c r="K17" s="10">
        <f t="shared" si="3"/>
        <v>87.062583334178441</v>
      </c>
    </row>
    <row r="18" spans="1:11" x14ac:dyDescent="0.3">
      <c r="A18" s="7">
        <v>15</v>
      </c>
      <c r="B18" s="8" t="s">
        <v>33</v>
      </c>
      <c r="C18" s="9">
        <v>40000000</v>
      </c>
      <c r="D18" s="41">
        <v>178</v>
      </c>
      <c r="E18" s="44">
        <v>66</v>
      </c>
      <c r="F18" s="9">
        <f t="shared" si="0"/>
        <v>112</v>
      </c>
      <c r="G18" s="41">
        <v>31326660</v>
      </c>
      <c r="H18" s="42">
        <v>12139350</v>
      </c>
      <c r="I18" s="43">
        <f t="shared" si="2"/>
        <v>38.750859491564057</v>
      </c>
      <c r="J18" s="42">
        <f t="shared" si="1"/>
        <v>19187310</v>
      </c>
      <c r="K18" s="10">
        <f t="shared" si="3"/>
        <v>61.249140508435943</v>
      </c>
    </row>
    <row r="19" spans="1:11" x14ac:dyDescent="0.3">
      <c r="A19" s="7">
        <v>16</v>
      </c>
      <c r="B19" s="8" t="s">
        <v>34</v>
      </c>
      <c r="C19" s="9">
        <v>24000000</v>
      </c>
      <c r="D19" s="41">
        <v>104</v>
      </c>
      <c r="E19" s="44">
        <v>66</v>
      </c>
      <c r="F19" s="9">
        <f t="shared" si="0"/>
        <v>38</v>
      </c>
      <c r="G19" s="41">
        <v>15263000</v>
      </c>
      <c r="H19" s="42">
        <v>10307400</v>
      </c>
      <c r="I19" s="43">
        <f t="shared" si="2"/>
        <v>67.531939985586064</v>
      </c>
      <c r="J19" s="42">
        <f t="shared" si="1"/>
        <v>4955600</v>
      </c>
      <c r="K19" s="10">
        <f t="shared" si="3"/>
        <v>32.468060014413943</v>
      </c>
    </row>
    <row r="20" spans="1:11" x14ac:dyDescent="0.3">
      <c r="A20" s="7">
        <v>17</v>
      </c>
      <c r="B20" s="8" t="s">
        <v>35</v>
      </c>
      <c r="C20" s="9">
        <v>40000000</v>
      </c>
      <c r="D20" s="41">
        <v>208</v>
      </c>
      <c r="E20" s="44">
        <v>38</v>
      </c>
      <c r="F20" s="9">
        <f t="shared" si="0"/>
        <v>170</v>
      </c>
      <c r="G20" s="41">
        <v>40000000</v>
      </c>
      <c r="H20" s="42">
        <v>7550000</v>
      </c>
      <c r="I20" s="43">
        <f t="shared" si="2"/>
        <v>18.875</v>
      </c>
      <c r="J20" s="42">
        <f t="shared" si="1"/>
        <v>32450000</v>
      </c>
      <c r="K20" s="10">
        <f t="shared" si="3"/>
        <v>81.125</v>
      </c>
    </row>
    <row r="21" spans="1:11" x14ac:dyDescent="0.3">
      <c r="A21" s="7">
        <v>18</v>
      </c>
      <c r="B21" s="8" t="s">
        <v>36</v>
      </c>
      <c r="C21" s="9">
        <v>40000000</v>
      </c>
      <c r="D21" s="41">
        <v>502</v>
      </c>
      <c r="E21" s="44">
        <v>124</v>
      </c>
      <c r="F21" s="9">
        <f t="shared" si="0"/>
        <v>378</v>
      </c>
      <c r="G21" s="41">
        <v>40000000</v>
      </c>
      <c r="H21" s="42">
        <v>10529550</v>
      </c>
      <c r="I21" s="43">
        <f t="shared" si="2"/>
        <v>26.323875000000001</v>
      </c>
      <c r="J21" s="42">
        <f t="shared" si="1"/>
        <v>29470450</v>
      </c>
      <c r="K21" s="10">
        <f t="shared" si="3"/>
        <v>73.676124999999999</v>
      </c>
    </row>
    <row r="22" spans="1:11" x14ac:dyDescent="0.3">
      <c r="A22" s="7">
        <v>19</v>
      </c>
      <c r="B22" s="8" t="s">
        <v>37</v>
      </c>
      <c r="C22" s="9">
        <v>60000000</v>
      </c>
      <c r="D22" s="41">
        <v>764</v>
      </c>
      <c r="E22" s="44">
        <v>44</v>
      </c>
      <c r="F22" s="9">
        <f t="shared" si="0"/>
        <v>720</v>
      </c>
      <c r="G22" s="41">
        <v>60000000</v>
      </c>
      <c r="H22" s="42">
        <v>3483500</v>
      </c>
      <c r="I22" s="43">
        <f t="shared" si="2"/>
        <v>5.8058333333333332</v>
      </c>
      <c r="J22" s="42">
        <f t="shared" si="1"/>
        <v>56516500</v>
      </c>
      <c r="K22" s="10">
        <f t="shared" si="3"/>
        <v>94.194166666666661</v>
      </c>
    </row>
    <row r="23" spans="1:11" x14ac:dyDescent="0.3">
      <c r="A23" s="7">
        <v>20</v>
      </c>
      <c r="B23" s="8" t="s">
        <v>38</v>
      </c>
      <c r="C23" s="9">
        <v>60000000</v>
      </c>
      <c r="D23" s="41">
        <v>266</v>
      </c>
      <c r="E23" s="44">
        <v>38</v>
      </c>
      <c r="F23" s="9">
        <f t="shared" si="0"/>
        <v>228</v>
      </c>
      <c r="G23" s="41">
        <v>52003330</v>
      </c>
      <c r="H23" s="42">
        <v>4897020</v>
      </c>
      <c r="I23" s="43">
        <f t="shared" si="2"/>
        <v>9.416743120104039</v>
      </c>
      <c r="J23" s="42">
        <f t="shared" si="1"/>
        <v>47106310</v>
      </c>
      <c r="K23" s="10">
        <f t="shared" si="3"/>
        <v>90.583256879895956</v>
      </c>
    </row>
    <row r="24" spans="1:11" x14ac:dyDescent="0.3">
      <c r="A24" s="7">
        <v>21</v>
      </c>
      <c r="B24" s="8" t="s">
        <v>39</v>
      </c>
      <c r="C24" s="9">
        <v>60000000</v>
      </c>
      <c r="D24" s="41">
        <v>368</v>
      </c>
      <c r="E24" s="44">
        <v>119</v>
      </c>
      <c r="F24" s="9">
        <f t="shared" si="0"/>
        <v>249</v>
      </c>
      <c r="G24" s="41">
        <v>59424550</v>
      </c>
      <c r="H24" s="42">
        <v>18700820</v>
      </c>
      <c r="I24" s="43">
        <f t="shared" si="2"/>
        <v>31.469855472191206</v>
      </c>
      <c r="J24" s="42">
        <f t="shared" si="1"/>
        <v>40723730</v>
      </c>
      <c r="K24" s="10">
        <f t="shared" si="3"/>
        <v>68.530144527808787</v>
      </c>
    </row>
    <row r="25" spans="1:11" x14ac:dyDescent="0.3">
      <c r="A25" s="7">
        <v>22</v>
      </c>
      <c r="B25" s="8" t="s">
        <v>40</v>
      </c>
      <c r="C25" s="9">
        <v>60000000</v>
      </c>
      <c r="D25" s="41">
        <v>212</v>
      </c>
      <c r="E25" s="44">
        <v>1</v>
      </c>
      <c r="F25" s="9">
        <f t="shared" si="0"/>
        <v>211</v>
      </c>
      <c r="G25" s="41">
        <v>38482600</v>
      </c>
      <c r="H25" s="42">
        <v>200000</v>
      </c>
      <c r="I25" s="43">
        <f t="shared" si="2"/>
        <v>0.5197154038448546</v>
      </c>
      <c r="J25" s="42">
        <f t="shared" si="1"/>
        <v>38282600</v>
      </c>
      <c r="K25" s="10">
        <f t="shared" si="3"/>
        <v>99.480284596155144</v>
      </c>
    </row>
    <row r="26" spans="1:11" x14ac:dyDescent="0.3">
      <c r="A26" s="7">
        <v>23</v>
      </c>
      <c r="B26" s="8" t="s">
        <v>41</v>
      </c>
      <c r="C26" s="9">
        <v>40000000</v>
      </c>
      <c r="D26" s="41">
        <v>0</v>
      </c>
      <c r="E26" s="44">
        <v>0</v>
      </c>
      <c r="F26" s="9">
        <v>0</v>
      </c>
      <c r="G26" s="41">
        <v>0</v>
      </c>
      <c r="H26" s="42">
        <v>0</v>
      </c>
      <c r="I26" s="43" t="s">
        <v>2</v>
      </c>
      <c r="J26" s="42">
        <f>+H26-G26</f>
        <v>0</v>
      </c>
      <c r="K26" s="45" t="s">
        <v>2</v>
      </c>
    </row>
    <row r="27" spans="1:11" x14ac:dyDescent="0.3">
      <c r="A27" s="7">
        <v>24</v>
      </c>
      <c r="B27" s="8" t="s">
        <v>42</v>
      </c>
      <c r="C27" s="9">
        <v>24000000</v>
      </c>
      <c r="D27" s="41">
        <v>149</v>
      </c>
      <c r="E27" s="44">
        <v>43</v>
      </c>
      <c r="F27" s="9">
        <f t="shared" si="0"/>
        <v>106</v>
      </c>
      <c r="G27" s="41">
        <v>24000000</v>
      </c>
      <c r="H27" s="42">
        <v>6954110</v>
      </c>
      <c r="I27" s="43">
        <f t="shared" si="2"/>
        <v>28.975458333333332</v>
      </c>
      <c r="J27" s="42">
        <f t="shared" ref="J27:J54" si="4">+G27-H27</f>
        <v>17045890</v>
      </c>
      <c r="K27" s="45">
        <f t="shared" si="3"/>
        <v>71.024541666666664</v>
      </c>
    </row>
    <row r="28" spans="1:11" x14ac:dyDescent="0.3">
      <c r="A28" s="7">
        <v>25</v>
      </c>
      <c r="B28" s="8" t="s">
        <v>43</v>
      </c>
      <c r="C28" s="9">
        <v>24000000</v>
      </c>
      <c r="D28" s="41">
        <v>189</v>
      </c>
      <c r="E28" s="44">
        <v>27</v>
      </c>
      <c r="F28" s="9">
        <f t="shared" si="0"/>
        <v>162</v>
      </c>
      <c r="G28" s="41">
        <v>24000000</v>
      </c>
      <c r="H28" s="42">
        <v>3030000</v>
      </c>
      <c r="I28" s="43">
        <f t="shared" si="2"/>
        <v>12.625</v>
      </c>
      <c r="J28" s="42">
        <f t="shared" si="4"/>
        <v>20970000</v>
      </c>
      <c r="K28" s="10">
        <f t="shared" si="3"/>
        <v>87.375</v>
      </c>
    </row>
    <row r="29" spans="1:11" x14ac:dyDescent="0.3">
      <c r="A29" s="7">
        <v>26</v>
      </c>
      <c r="B29" s="8" t="s">
        <v>44</v>
      </c>
      <c r="C29" s="9">
        <v>60000000</v>
      </c>
      <c r="D29" s="41">
        <v>423</v>
      </c>
      <c r="E29" s="44">
        <v>113</v>
      </c>
      <c r="F29" s="9">
        <f t="shared" si="0"/>
        <v>310</v>
      </c>
      <c r="G29" s="41">
        <v>57208100</v>
      </c>
      <c r="H29" s="42">
        <v>16194000</v>
      </c>
      <c r="I29" s="43">
        <f t="shared" si="2"/>
        <v>28.307180276918828</v>
      </c>
      <c r="J29" s="42">
        <f t="shared" si="4"/>
        <v>41014100</v>
      </c>
      <c r="K29" s="10">
        <f t="shared" si="3"/>
        <v>71.692819723081172</v>
      </c>
    </row>
    <row r="30" spans="1:11" x14ac:dyDescent="0.3">
      <c r="A30" s="7">
        <v>27</v>
      </c>
      <c r="B30" s="8" t="s">
        <v>45</v>
      </c>
      <c r="C30" s="9">
        <v>60000000</v>
      </c>
      <c r="D30" s="41">
        <v>34</v>
      </c>
      <c r="E30" s="44">
        <v>0</v>
      </c>
      <c r="F30" s="9">
        <f t="shared" si="0"/>
        <v>34</v>
      </c>
      <c r="G30" s="41">
        <v>5039638</v>
      </c>
      <c r="H30" s="42">
        <v>0</v>
      </c>
      <c r="I30" s="43">
        <f t="shared" si="2"/>
        <v>0</v>
      </c>
      <c r="J30" s="42">
        <f t="shared" si="4"/>
        <v>5039638</v>
      </c>
      <c r="K30" s="10">
        <f t="shared" si="3"/>
        <v>100</v>
      </c>
    </row>
    <row r="31" spans="1:11" x14ac:dyDescent="0.3">
      <c r="A31" s="7">
        <v>28</v>
      </c>
      <c r="B31" s="8" t="s">
        <v>46</v>
      </c>
      <c r="C31" s="9">
        <v>24000000</v>
      </c>
      <c r="D31" s="41">
        <v>130</v>
      </c>
      <c r="E31" s="44">
        <v>6</v>
      </c>
      <c r="F31" s="9">
        <f t="shared" si="0"/>
        <v>124</v>
      </c>
      <c r="G31" s="41">
        <v>24000000</v>
      </c>
      <c r="H31" s="42">
        <v>1088000</v>
      </c>
      <c r="I31" s="43">
        <f t="shared" si="2"/>
        <v>4.5333333333333332</v>
      </c>
      <c r="J31" s="42">
        <f t="shared" si="4"/>
        <v>22912000</v>
      </c>
      <c r="K31" s="10">
        <f t="shared" si="3"/>
        <v>95.466666666666669</v>
      </c>
    </row>
    <row r="32" spans="1:11" x14ac:dyDescent="0.3">
      <c r="A32" s="7">
        <v>29</v>
      </c>
      <c r="B32" s="8" t="s">
        <v>47</v>
      </c>
      <c r="C32" s="9">
        <v>24000000</v>
      </c>
      <c r="D32" s="41">
        <v>161</v>
      </c>
      <c r="E32" s="44">
        <v>16</v>
      </c>
      <c r="F32" s="9">
        <f>+D32-E32</f>
        <v>145</v>
      </c>
      <c r="G32" s="41">
        <v>24000000</v>
      </c>
      <c r="H32" s="42">
        <v>1420200</v>
      </c>
      <c r="I32" s="43">
        <f t="shared" si="2"/>
        <v>5.9175000000000004</v>
      </c>
      <c r="J32" s="42">
        <f t="shared" si="4"/>
        <v>22579800</v>
      </c>
      <c r="K32" s="10">
        <f t="shared" si="3"/>
        <v>94.082499999999996</v>
      </c>
    </row>
    <row r="33" spans="1:11" x14ac:dyDescent="0.3">
      <c r="A33" s="7">
        <v>30</v>
      </c>
      <c r="B33" s="8" t="s">
        <v>48</v>
      </c>
      <c r="C33" s="9">
        <v>40000000</v>
      </c>
      <c r="D33" s="41">
        <v>119</v>
      </c>
      <c r="E33" s="44">
        <v>31</v>
      </c>
      <c r="F33" s="9">
        <f t="shared" si="0"/>
        <v>88</v>
      </c>
      <c r="G33" s="41">
        <v>22196600</v>
      </c>
      <c r="H33" s="42">
        <v>5670500</v>
      </c>
      <c r="I33" s="43">
        <f t="shared" si="2"/>
        <v>25.546705351270013</v>
      </c>
      <c r="J33" s="42">
        <f t="shared" si="4"/>
        <v>16526100</v>
      </c>
      <c r="K33" s="10">
        <f t="shared" si="3"/>
        <v>74.45329464872998</v>
      </c>
    </row>
    <row r="34" spans="1:11" x14ac:dyDescent="0.3">
      <c r="A34" s="7">
        <v>31</v>
      </c>
      <c r="B34" s="8" t="s">
        <v>49</v>
      </c>
      <c r="C34" s="9">
        <v>40000000</v>
      </c>
      <c r="D34" s="41">
        <v>252</v>
      </c>
      <c r="E34" s="44">
        <v>26</v>
      </c>
      <c r="F34" s="9">
        <f t="shared" si="0"/>
        <v>226</v>
      </c>
      <c r="G34" s="41">
        <v>23564750</v>
      </c>
      <c r="H34" s="42">
        <v>2450400</v>
      </c>
      <c r="I34" s="43">
        <f t="shared" si="2"/>
        <v>10.3985826287145</v>
      </c>
      <c r="J34" s="42">
        <f t="shared" si="4"/>
        <v>21114350</v>
      </c>
      <c r="K34" s="10">
        <f t="shared" si="3"/>
        <v>89.601417371285507</v>
      </c>
    </row>
    <row r="35" spans="1:11" x14ac:dyDescent="0.3">
      <c r="A35" s="7">
        <v>32</v>
      </c>
      <c r="B35" s="8" t="s">
        <v>50</v>
      </c>
      <c r="C35" s="9">
        <v>24000000</v>
      </c>
      <c r="D35" s="41">
        <v>150</v>
      </c>
      <c r="E35" s="44">
        <v>47</v>
      </c>
      <c r="F35" s="9">
        <f t="shared" si="0"/>
        <v>103</v>
      </c>
      <c r="G35" s="41">
        <v>10624430</v>
      </c>
      <c r="H35" s="42">
        <v>3200200</v>
      </c>
      <c r="I35" s="43">
        <f t="shared" si="2"/>
        <v>30.121145322619661</v>
      </c>
      <c r="J35" s="42">
        <f t="shared" si="4"/>
        <v>7424230</v>
      </c>
      <c r="K35" s="10">
        <f t="shared" si="3"/>
        <v>69.878854677380346</v>
      </c>
    </row>
    <row r="36" spans="1:11" x14ac:dyDescent="0.3">
      <c r="A36" s="7">
        <v>33</v>
      </c>
      <c r="B36" s="8" t="s">
        <v>51</v>
      </c>
      <c r="C36" s="9">
        <v>24000000</v>
      </c>
      <c r="D36" s="41">
        <v>139</v>
      </c>
      <c r="E36" s="44">
        <v>60</v>
      </c>
      <c r="F36" s="9">
        <f t="shared" si="0"/>
        <v>79</v>
      </c>
      <c r="G36" s="41">
        <v>23353900</v>
      </c>
      <c r="H36" s="42">
        <v>9899000</v>
      </c>
      <c r="I36" s="43">
        <f t="shared" si="2"/>
        <v>42.386924667828502</v>
      </c>
      <c r="J36" s="42">
        <f t="shared" si="4"/>
        <v>13454900</v>
      </c>
      <c r="K36" s="10">
        <f t="shared" si="3"/>
        <v>57.613075332171498</v>
      </c>
    </row>
    <row r="37" spans="1:11" x14ac:dyDescent="0.3">
      <c r="A37" s="7">
        <v>34</v>
      </c>
      <c r="B37" s="8" t="s">
        <v>52</v>
      </c>
      <c r="C37" s="9">
        <v>24000000</v>
      </c>
      <c r="D37" s="41">
        <v>40</v>
      </c>
      <c r="E37" s="44">
        <v>19</v>
      </c>
      <c r="F37" s="9">
        <v>21</v>
      </c>
      <c r="G37" s="41">
        <v>6154480</v>
      </c>
      <c r="H37" s="42">
        <v>3450000</v>
      </c>
      <c r="I37" s="43">
        <f t="shared" si="2"/>
        <v>56.056726157205809</v>
      </c>
      <c r="J37" s="42">
        <f t="shared" si="4"/>
        <v>2704480</v>
      </c>
      <c r="K37" s="10">
        <f t="shared" si="3"/>
        <v>43.943273842794191</v>
      </c>
    </row>
    <row r="38" spans="1:11" s="52" customFormat="1" x14ac:dyDescent="0.3">
      <c r="A38" s="46">
        <v>35</v>
      </c>
      <c r="B38" s="47" t="s">
        <v>53</v>
      </c>
      <c r="C38" s="41">
        <v>24000000</v>
      </c>
      <c r="D38" s="41">
        <v>152</v>
      </c>
      <c r="E38" s="48">
        <v>71</v>
      </c>
      <c r="F38" s="41">
        <f t="shared" si="0"/>
        <v>81</v>
      </c>
      <c r="G38" s="41">
        <v>24000000</v>
      </c>
      <c r="H38" s="49">
        <v>10836350</v>
      </c>
      <c r="I38" s="50">
        <f t="shared" si="2"/>
        <v>45.151458333333331</v>
      </c>
      <c r="J38" s="49">
        <f t="shared" si="4"/>
        <v>13163650</v>
      </c>
      <c r="K38" s="51">
        <f t="shared" si="3"/>
        <v>54.848541666666669</v>
      </c>
    </row>
    <row r="39" spans="1:11" x14ac:dyDescent="0.3">
      <c r="A39" s="7">
        <v>36</v>
      </c>
      <c r="B39" s="8" t="s">
        <v>54</v>
      </c>
      <c r="C39" s="9">
        <v>40000000</v>
      </c>
      <c r="D39" s="41">
        <v>27</v>
      </c>
      <c r="E39" s="44">
        <v>26</v>
      </c>
      <c r="F39" s="9">
        <f t="shared" si="0"/>
        <v>1</v>
      </c>
      <c r="G39" s="41">
        <v>2195000</v>
      </c>
      <c r="H39" s="42">
        <v>1400000</v>
      </c>
      <c r="I39" s="43">
        <f t="shared" si="2"/>
        <v>63.781321184510247</v>
      </c>
      <c r="J39" s="42">
        <f t="shared" si="4"/>
        <v>795000</v>
      </c>
      <c r="K39" s="10">
        <f t="shared" si="3"/>
        <v>36.218678815489753</v>
      </c>
    </row>
    <row r="40" spans="1:11" x14ac:dyDescent="0.3">
      <c r="A40" s="7">
        <v>37</v>
      </c>
      <c r="B40" s="8" t="s">
        <v>55</v>
      </c>
      <c r="C40" s="9">
        <v>24000000</v>
      </c>
      <c r="D40" s="41">
        <v>16</v>
      </c>
      <c r="E40" s="44">
        <v>3</v>
      </c>
      <c r="F40" s="9">
        <v>13</v>
      </c>
      <c r="G40" s="41">
        <v>3030040</v>
      </c>
      <c r="H40" s="42">
        <v>590000</v>
      </c>
      <c r="I40" s="43">
        <f t="shared" si="2"/>
        <v>19.471690142704386</v>
      </c>
      <c r="J40" s="42">
        <f t="shared" si="4"/>
        <v>2440040</v>
      </c>
      <c r="K40" s="10">
        <f t="shared" si="3"/>
        <v>80.528309857295611</v>
      </c>
    </row>
    <row r="41" spans="1:11" x14ac:dyDescent="0.3">
      <c r="A41" s="7">
        <v>38</v>
      </c>
      <c r="B41" s="8" t="s">
        <v>56</v>
      </c>
      <c r="C41" s="9">
        <v>40000000</v>
      </c>
      <c r="D41" s="41">
        <v>496</v>
      </c>
      <c r="E41" s="44">
        <v>48</v>
      </c>
      <c r="F41" s="9">
        <f t="shared" si="0"/>
        <v>448</v>
      </c>
      <c r="G41" s="41">
        <v>40000000</v>
      </c>
      <c r="H41" s="42">
        <v>4500000</v>
      </c>
      <c r="I41" s="43">
        <f t="shared" si="2"/>
        <v>11.25</v>
      </c>
      <c r="J41" s="42">
        <f t="shared" si="4"/>
        <v>35500000</v>
      </c>
      <c r="K41" s="10">
        <f t="shared" si="3"/>
        <v>88.75</v>
      </c>
    </row>
    <row r="42" spans="1:11" x14ac:dyDescent="0.3">
      <c r="A42" s="7">
        <v>39</v>
      </c>
      <c r="B42" s="8" t="s">
        <v>57</v>
      </c>
      <c r="C42" s="9">
        <v>24000000</v>
      </c>
      <c r="D42" s="41">
        <v>247</v>
      </c>
      <c r="E42" s="44">
        <v>53</v>
      </c>
      <c r="F42" s="9">
        <f t="shared" si="0"/>
        <v>194</v>
      </c>
      <c r="G42" s="41">
        <v>24000000</v>
      </c>
      <c r="H42" s="42">
        <v>5290600</v>
      </c>
      <c r="I42" s="43">
        <f t="shared" si="2"/>
        <v>22.044166666666666</v>
      </c>
      <c r="J42" s="42">
        <f t="shared" si="4"/>
        <v>18709400</v>
      </c>
      <c r="K42" s="10">
        <f t="shared" si="3"/>
        <v>77.955833333333331</v>
      </c>
    </row>
    <row r="43" spans="1:11" x14ac:dyDescent="0.3">
      <c r="A43" s="7">
        <v>40</v>
      </c>
      <c r="B43" s="8" t="s">
        <v>58</v>
      </c>
      <c r="C43" s="9">
        <v>24000000</v>
      </c>
      <c r="D43" s="41">
        <v>110</v>
      </c>
      <c r="E43" s="44">
        <v>5</v>
      </c>
      <c r="F43" s="9">
        <f t="shared" si="0"/>
        <v>105</v>
      </c>
      <c r="G43" s="41">
        <v>18520150</v>
      </c>
      <c r="H43" s="42">
        <v>900100</v>
      </c>
      <c r="I43" s="43">
        <f t="shared" si="2"/>
        <v>4.8601118241482926</v>
      </c>
      <c r="J43" s="42">
        <f t="shared" si="4"/>
        <v>17620050</v>
      </c>
      <c r="K43" s="10">
        <f t="shared" si="3"/>
        <v>95.139888175851709</v>
      </c>
    </row>
    <row r="44" spans="1:11" x14ac:dyDescent="0.3">
      <c r="A44" s="7">
        <v>41</v>
      </c>
      <c r="B44" s="8" t="s">
        <v>59</v>
      </c>
      <c r="C44" s="9">
        <v>24000000</v>
      </c>
      <c r="D44" s="41">
        <v>373</v>
      </c>
      <c r="E44" s="44">
        <v>267</v>
      </c>
      <c r="F44" s="9">
        <f t="shared" si="0"/>
        <v>106</v>
      </c>
      <c r="G44" s="41">
        <v>23900000</v>
      </c>
      <c r="H44" s="42">
        <v>16864750</v>
      </c>
      <c r="I44" s="43">
        <f t="shared" si="2"/>
        <v>70.563807531380746</v>
      </c>
      <c r="J44" s="42">
        <f t="shared" si="4"/>
        <v>7035250</v>
      </c>
      <c r="K44" s="10">
        <f t="shared" si="3"/>
        <v>29.436192468619247</v>
      </c>
    </row>
    <row r="45" spans="1:11" x14ac:dyDescent="0.3">
      <c r="A45" s="7">
        <v>42</v>
      </c>
      <c r="B45" s="8" t="s">
        <v>60</v>
      </c>
      <c r="C45" s="9">
        <v>24000000</v>
      </c>
      <c r="D45" s="41">
        <v>13</v>
      </c>
      <c r="E45" s="44">
        <v>3</v>
      </c>
      <c r="F45" s="9">
        <f t="shared" si="0"/>
        <v>10</v>
      </c>
      <c r="G45" s="41">
        <v>2399600</v>
      </c>
      <c r="H45" s="42">
        <v>300000</v>
      </c>
      <c r="I45" s="43">
        <f t="shared" si="2"/>
        <v>12.502083680613435</v>
      </c>
      <c r="J45" s="42">
        <f t="shared" si="4"/>
        <v>2099600</v>
      </c>
      <c r="K45" s="10">
        <f t="shared" si="3"/>
        <v>87.497916319386562</v>
      </c>
    </row>
    <row r="46" spans="1:11" x14ac:dyDescent="0.3">
      <c r="A46" s="7">
        <v>43</v>
      </c>
      <c r="B46" s="8" t="s">
        <v>61</v>
      </c>
      <c r="C46" s="9">
        <v>40000000</v>
      </c>
      <c r="D46" s="41">
        <v>112</v>
      </c>
      <c r="E46" s="44">
        <v>17</v>
      </c>
      <c r="F46" s="9">
        <f t="shared" si="0"/>
        <v>95</v>
      </c>
      <c r="G46" s="41">
        <v>21016958</v>
      </c>
      <c r="H46" s="42">
        <v>3200000</v>
      </c>
      <c r="I46" s="43">
        <f t="shared" si="2"/>
        <v>15.225800042042241</v>
      </c>
      <c r="J46" s="42">
        <f t="shared" si="4"/>
        <v>17816958</v>
      </c>
      <c r="K46" s="10">
        <f t="shared" si="3"/>
        <v>84.774199957957762</v>
      </c>
    </row>
    <row r="47" spans="1:11" x14ac:dyDescent="0.3">
      <c r="A47" s="7">
        <v>44</v>
      </c>
      <c r="B47" s="8" t="s">
        <v>62</v>
      </c>
      <c r="C47" s="9">
        <v>40000000</v>
      </c>
      <c r="D47" s="41">
        <v>209</v>
      </c>
      <c r="E47" s="44">
        <v>78</v>
      </c>
      <c r="F47" s="9">
        <f t="shared" si="0"/>
        <v>131</v>
      </c>
      <c r="G47" s="41">
        <v>33719150</v>
      </c>
      <c r="H47" s="42">
        <v>12940600</v>
      </c>
      <c r="I47" s="43">
        <f t="shared" si="2"/>
        <v>38.377598486320089</v>
      </c>
      <c r="J47" s="42">
        <f t="shared" si="4"/>
        <v>20778550</v>
      </c>
      <c r="K47" s="10">
        <f t="shared" si="3"/>
        <v>61.622401513679911</v>
      </c>
    </row>
    <row r="48" spans="1:11" x14ac:dyDescent="0.3">
      <c r="A48" s="7">
        <v>45</v>
      </c>
      <c r="B48" s="8" t="s">
        <v>63</v>
      </c>
      <c r="C48" s="9">
        <v>60000000</v>
      </c>
      <c r="D48" s="41">
        <v>984</v>
      </c>
      <c r="E48" s="44">
        <v>229</v>
      </c>
      <c r="F48" s="9">
        <f t="shared" si="0"/>
        <v>755</v>
      </c>
      <c r="G48" s="41">
        <v>60000000</v>
      </c>
      <c r="H48" s="42">
        <v>13980000</v>
      </c>
      <c r="I48" s="43">
        <f t="shared" si="2"/>
        <v>23.3</v>
      </c>
      <c r="J48" s="42">
        <f t="shared" si="4"/>
        <v>46020000</v>
      </c>
      <c r="K48" s="10">
        <f t="shared" si="3"/>
        <v>76.7</v>
      </c>
    </row>
    <row r="49" spans="1:11" x14ac:dyDescent="0.3">
      <c r="A49" s="7">
        <v>46</v>
      </c>
      <c r="B49" s="8" t="s">
        <v>64</v>
      </c>
      <c r="C49" s="9">
        <v>40000000</v>
      </c>
      <c r="D49" s="41">
        <v>109</v>
      </c>
      <c r="E49" s="44">
        <v>52</v>
      </c>
      <c r="F49" s="9">
        <v>57</v>
      </c>
      <c r="G49" s="41">
        <v>19333650</v>
      </c>
      <c r="H49" s="42">
        <v>9750450</v>
      </c>
      <c r="I49" s="43">
        <f t="shared" si="2"/>
        <v>50.432536018806587</v>
      </c>
      <c r="J49" s="42">
        <f t="shared" si="4"/>
        <v>9583200</v>
      </c>
      <c r="K49" s="10">
        <f t="shared" si="3"/>
        <v>49.567463981193413</v>
      </c>
    </row>
    <row r="50" spans="1:11" x14ac:dyDescent="0.3">
      <c r="A50" s="7">
        <v>47</v>
      </c>
      <c r="B50" s="8" t="s">
        <v>65</v>
      </c>
      <c r="C50" s="9">
        <v>40000000</v>
      </c>
      <c r="D50" s="41">
        <v>217</v>
      </c>
      <c r="E50" s="44">
        <v>0</v>
      </c>
      <c r="F50" s="9">
        <f>+D50-E50</f>
        <v>217</v>
      </c>
      <c r="G50" s="41">
        <v>24711879</v>
      </c>
      <c r="H50" s="42">
        <v>0</v>
      </c>
      <c r="I50" s="43">
        <f t="shared" si="2"/>
        <v>0</v>
      </c>
      <c r="J50" s="42">
        <f t="shared" si="4"/>
        <v>24711879</v>
      </c>
      <c r="K50" s="10">
        <f t="shared" si="3"/>
        <v>100</v>
      </c>
    </row>
    <row r="51" spans="1:11" x14ac:dyDescent="0.3">
      <c r="A51" s="7">
        <v>48</v>
      </c>
      <c r="B51" s="8" t="s">
        <v>66</v>
      </c>
      <c r="C51" s="9">
        <v>24000000</v>
      </c>
      <c r="D51" s="41">
        <v>51</v>
      </c>
      <c r="E51" s="44">
        <v>20</v>
      </c>
      <c r="F51" s="9">
        <v>31</v>
      </c>
      <c r="G51" s="41">
        <v>5632500</v>
      </c>
      <c r="H51" s="42">
        <v>1900000</v>
      </c>
      <c r="I51" s="43">
        <f t="shared" si="2"/>
        <v>33.732800710164227</v>
      </c>
      <c r="J51" s="42">
        <f t="shared" si="4"/>
        <v>3732500</v>
      </c>
      <c r="K51" s="10">
        <f t="shared" si="3"/>
        <v>66.267199289835773</v>
      </c>
    </row>
    <row r="52" spans="1:11" s="52" customFormat="1" x14ac:dyDescent="0.3">
      <c r="A52" s="46">
        <v>49</v>
      </c>
      <c r="B52" s="47" t="s">
        <v>67</v>
      </c>
      <c r="C52" s="41">
        <v>60000000</v>
      </c>
      <c r="D52" s="41">
        <v>773</v>
      </c>
      <c r="E52" s="48">
        <v>196</v>
      </c>
      <c r="F52" s="41">
        <f t="shared" si="0"/>
        <v>577</v>
      </c>
      <c r="G52" s="41">
        <v>60000000</v>
      </c>
      <c r="H52" s="49">
        <v>16513050</v>
      </c>
      <c r="I52" s="50">
        <f t="shared" si="2"/>
        <v>27.521750000000001</v>
      </c>
      <c r="J52" s="49">
        <f t="shared" si="4"/>
        <v>43486950</v>
      </c>
      <c r="K52" s="51">
        <f t="shared" si="3"/>
        <v>72.478250000000003</v>
      </c>
    </row>
    <row r="53" spans="1:11" x14ac:dyDescent="0.3">
      <c r="A53" s="7">
        <v>50</v>
      </c>
      <c r="B53" s="8" t="s">
        <v>68</v>
      </c>
      <c r="C53" s="9">
        <v>60000000</v>
      </c>
      <c r="D53" s="41">
        <v>404</v>
      </c>
      <c r="E53" s="44">
        <v>2</v>
      </c>
      <c r="F53" s="9">
        <f t="shared" si="0"/>
        <v>402</v>
      </c>
      <c r="G53" s="41">
        <v>60000000</v>
      </c>
      <c r="H53" s="42">
        <v>200000</v>
      </c>
      <c r="I53" s="43">
        <f t="shared" si="2"/>
        <v>0.33333333333333331</v>
      </c>
      <c r="J53" s="42">
        <f t="shared" si="4"/>
        <v>59800000</v>
      </c>
      <c r="K53" s="10">
        <f t="shared" si="3"/>
        <v>99.666666666666671</v>
      </c>
    </row>
    <row r="54" spans="1:11" s="52" customFormat="1" x14ac:dyDescent="0.3">
      <c r="A54" s="46">
        <v>51</v>
      </c>
      <c r="B54" s="47" t="s">
        <v>69</v>
      </c>
      <c r="C54" s="41">
        <v>60000000</v>
      </c>
      <c r="D54" s="41">
        <v>302</v>
      </c>
      <c r="E54" s="48">
        <v>109</v>
      </c>
      <c r="F54" s="41">
        <f t="shared" si="0"/>
        <v>193</v>
      </c>
      <c r="G54" s="41">
        <v>57797570</v>
      </c>
      <c r="H54" s="49">
        <v>21515720</v>
      </c>
      <c r="I54" s="50">
        <f t="shared" si="2"/>
        <v>37.225994103212301</v>
      </c>
      <c r="J54" s="49">
        <f t="shared" si="4"/>
        <v>36281850</v>
      </c>
      <c r="K54" s="51">
        <f t="shared" si="3"/>
        <v>62.774005896787699</v>
      </c>
    </row>
    <row r="55" spans="1:11" s="52" customFormat="1" x14ac:dyDescent="0.3">
      <c r="A55" s="46">
        <v>52</v>
      </c>
      <c r="B55" s="47" t="s">
        <v>70</v>
      </c>
      <c r="C55" s="41">
        <v>24000000</v>
      </c>
      <c r="D55" s="41">
        <v>20</v>
      </c>
      <c r="E55" s="48">
        <v>25</v>
      </c>
      <c r="F55" s="41">
        <v>32</v>
      </c>
      <c r="G55" s="41">
        <v>2049140</v>
      </c>
      <c r="H55" s="49">
        <f>G55</f>
        <v>2049140</v>
      </c>
      <c r="I55" s="50">
        <f t="shared" si="2"/>
        <v>100</v>
      </c>
      <c r="J55" s="49">
        <f>+H55-G55</f>
        <v>0</v>
      </c>
      <c r="K55" s="51">
        <f t="shared" si="3"/>
        <v>0</v>
      </c>
    </row>
    <row r="56" spans="1:11" x14ac:dyDescent="0.3">
      <c r="A56" s="7">
        <v>53</v>
      </c>
      <c r="B56" s="8" t="s">
        <v>71</v>
      </c>
      <c r="C56" s="9">
        <v>60000000</v>
      </c>
      <c r="D56" s="41">
        <v>55</v>
      </c>
      <c r="E56" s="44">
        <v>0</v>
      </c>
      <c r="F56" s="9">
        <f t="shared" si="0"/>
        <v>55</v>
      </c>
      <c r="G56" s="41">
        <v>9807260</v>
      </c>
      <c r="H56" s="42">
        <v>0</v>
      </c>
      <c r="I56" s="43">
        <f t="shared" si="2"/>
        <v>0</v>
      </c>
      <c r="J56" s="42">
        <f t="shared" ref="J56:J80" si="5">+G56-H56</f>
        <v>9807260</v>
      </c>
      <c r="K56" s="10">
        <f t="shared" si="3"/>
        <v>100</v>
      </c>
    </row>
    <row r="57" spans="1:11" x14ac:dyDescent="0.3">
      <c r="A57" s="7">
        <v>54</v>
      </c>
      <c r="B57" s="8" t="s">
        <v>72</v>
      </c>
      <c r="C57" s="9">
        <v>24000000</v>
      </c>
      <c r="D57" s="41">
        <v>17</v>
      </c>
      <c r="E57" s="44">
        <v>0</v>
      </c>
      <c r="F57" s="9">
        <v>17</v>
      </c>
      <c r="G57" s="41">
        <v>2245000</v>
      </c>
      <c r="H57" s="42">
        <v>0</v>
      </c>
      <c r="I57" s="43">
        <f t="shared" si="2"/>
        <v>0</v>
      </c>
      <c r="J57" s="42">
        <f t="shared" si="5"/>
        <v>2245000</v>
      </c>
      <c r="K57" s="10">
        <f t="shared" si="3"/>
        <v>100</v>
      </c>
    </row>
    <row r="58" spans="1:11" x14ac:dyDescent="0.3">
      <c r="A58" s="7">
        <v>55</v>
      </c>
      <c r="B58" s="8" t="s">
        <v>73</v>
      </c>
      <c r="C58" s="9">
        <v>24000000</v>
      </c>
      <c r="D58" s="41">
        <v>17</v>
      </c>
      <c r="E58" s="44">
        <v>0</v>
      </c>
      <c r="F58" s="9">
        <v>17</v>
      </c>
      <c r="G58" s="41">
        <v>3397000</v>
      </c>
      <c r="H58" s="42">
        <v>0</v>
      </c>
      <c r="I58" s="43">
        <f t="shared" si="2"/>
        <v>0</v>
      </c>
      <c r="J58" s="42">
        <f t="shared" si="5"/>
        <v>3397000</v>
      </c>
      <c r="K58" s="10">
        <f t="shared" si="3"/>
        <v>100</v>
      </c>
    </row>
    <row r="59" spans="1:11" x14ac:dyDescent="0.3">
      <c r="A59" s="7">
        <v>56</v>
      </c>
      <c r="B59" s="8" t="s">
        <v>74</v>
      </c>
      <c r="C59" s="9">
        <v>40000000</v>
      </c>
      <c r="D59" s="41">
        <v>116</v>
      </c>
      <c r="E59" s="44">
        <v>16</v>
      </c>
      <c r="F59" s="9">
        <v>100</v>
      </c>
      <c r="G59" s="41">
        <v>19124397</v>
      </c>
      <c r="H59" s="44">
        <v>2629100</v>
      </c>
      <c r="I59" s="43">
        <f t="shared" si="2"/>
        <v>13.747361550798177</v>
      </c>
      <c r="J59" s="42">
        <f t="shared" si="5"/>
        <v>16495297</v>
      </c>
      <c r="K59" s="10">
        <f t="shared" si="3"/>
        <v>86.252638449201825</v>
      </c>
    </row>
    <row r="60" spans="1:11" x14ac:dyDescent="0.3">
      <c r="A60" s="7">
        <v>57</v>
      </c>
      <c r="B60" s="8" t="s">
        <v>75</v>
      </c>
      <c r="C60" s="9">
        <v>24000000</v>
      </c>
      <c r="D60" s="41">
        <v>158</v>
      </c>
      <c r="E60" s="44">
        <v>9</v>
      </c>
      <c r="F60" s="9">
        <f t="shared" si="0"/>
        <v>149</v>
      </c>
      <c r="G60" s="41">
        <v>24000000</v>
      </c>
      <c r="H60" s="42">
        <v>700000</v>
      </c>
      <c r="I60" s="43">
        <f t="shared" si="2"/>
        <v>2.9166666666666665</v>
      </c>
      <c r="J60" s="42">
        <f t="shared" si="5"/>
        <v>23300000</v>
      </c>
      <c r="K60" s="10">
        <f t="shared" si="3"/>
        <v>97.083333333333329</v>
      </c>
    </row>
    <row r="61" spans="1:11" x14ac:dyDescent="0.3">
      <c r="A61" s="7">
        <v>58</v>
      </c>
      <c r="B61" s="8" t="s">
        <v>76</v>
      </c>
      <c r="C61" s="9">
        <v>24000000</v>
      </c>
      <c r="D61" s="41">
        <v>45</v>
      </c>
      <c r="E61" s="44">
        <v>29</v>
      </c>
      <c r="F61" s="9">
        <v>16</v>
      </c>
      <c r="G61" s="41">
        <v>6430000</v>
      </c>
      <c r="H61" s="42">
        <v>4110000</v>
      </c>
      <c r="I61" s="43">
        <f t="shared" si="2"/>
        <v>63.919129082426124</v>
      </c>
      <c r="J61" s="42">
        <f t="shared" si="5"/>
        <v>2320000</v>
      </c>
      <c r="K61" s="10">
        <f t="shared" si="3"/>
        <v>36.080870917573876</v>
      </c>
    </row>
    <row r="62" spans="1:11" x14ac:dyDescent="0.3">
      <c r="A62" s="7">
        <v>59</v>
      </c>
      <c r="B62" s="8" t="s">
        <v>77</v>
      </c>
      <c r="C62" s="9">
        <v>40000000</v>
      </c>
      <c r="D62" s="41">
        <v>138</v>
      </c>
      <c r="E62" s="44">
        <v>30</v>
      </c>
      <c r="F62" s="9">
        <f t="shared" si="0"/>
        <v>108</v>
      </c>
      <c r="G62" s="41">
        <v>15057400</v>
      </c>
      <c r="H62" s="42">
        <v>2850000</v>
      </c>
      <c r="I62" s="43">
        <f t="shared" si="2"/>
        <v>18.927570496898536</v>
      </c>
      <c r="J62" s="42">
        <f t="shared" si="5"/>
        <v>12207400</v>
      </c>
      <c r="K62" s="10">
        <f t="shared" si="3"/>
        <v>81.072429503101461</v>
      </c>
    </row>
    <row r="63" spans="1:11" x14ac:dyDescent="0.3">
      <c r="A63" s="7">
        <v>60</v>
      </c>
      <c r="B63" s="8" t="s">
        <v>78</v>
      </c>
      <c r="C63" s="9">
        <v>60000000</v>
      </c>
      <c r="D63" s="41">
        <v>111</v>
      </c>
      <c r="E63" s="44">
        <v>31</v>
      </c>
      <c r="F63" s="9">
        <f t="shared" si="0"/>
        <v>80</v>
      </c>
      <c r="G63" s="41">
        <v>21758727</v>
      </c>
      <c r="H63" s="42">
        <v>4600000</v>
      </c>
      <c r="I63" s="43">
        <f t="shared" si="2"/>
        <v>21.140942666360949</v>
      </c>
      <c r="J63" s="42">
        <f t="shared" si="5"/>
        <v>17158727</v>
      </c>
      <c r="K63" s="10">
        <f t="shared" si="3"/>
        <v>78.859057333639043</v>
      </c>
    </row>
    <row r="64" spans="1:11" x14ac:dyDescent="0.3">
      <c r="A64" s="7">
        <v>61</v>
      </c>
      <c r="B64" s="8" t="s">
        <v>79</v>
      </c>
      <c r="C64" s="9">
        <v>60000000</v>
      </c>
      <c r="D64" s="41">
        <v>1195</v>
      </c>
      <c r="E64" s="53">
        <v>1118</v>
      </c>
      <c r="F64" s="9">
        <f t="shared" si="0"/>
        <v>77</v>
      </c>
      <c r="G64" s="41">
        <v>60000000</v>
      </c>
      <c r="H64" s="42">
        <v>52361900</v>
      </c>
      <c r="I64" s="43">
        <f t="shared" si="2"/>
        <v>87.269833333333338</v>
      </c>
      <c r="J64" s="42">
        <f t="shared" si="5"/>
        <v>7638100</v>
      </c>
      <c r="K64" s="10">
        <f t="shared" si="3"/>
        <v>12.730166666666667</v>
      </c>
    </row>
    <row r="65" spans="1:11" x14ac:dyDescent="0.3">
      <c r="A65" s="7">
        <v>62</v>
      </c>
      <c r="B65" s="8" t="s">
        <v>80</v>
      </c>
      <c r="C65" s="9">
        <v>40000000</v>
      </c>
      <c r="D65" s="41">
        <v>252</v>
      </c>
      <c r="E65" s="44">
        <v>158</v>
      </c>
      <c r="F65" s="9">
        <f t="shared" si="0"/>
        <v>94</v>
      </c>
      <c r="G65" s="41">
        <v>24085090</v>
      </c>
      <c r="H65" s="42">
        <v>14659475</v>
      </c>
      <c r="I65" s="43">
        <f t="shared" si="2"/>
        <v>60.865352797103931</v>
      </c>
      <c r="J65" s="42">
        <f t="shared" si="5"/>
        <v>9425615</v>
      </c>
      <c r="K65" s="10">
        <f t="shared" si="3"/>
        <v>39.134647202896069</v>
      </c>
    </row>
    <row r="66" spans="1:11" x14ac:dyDescent="0.3">
      <c r="A66" s="7">
        <v>63</v>
      </c>
      <c r="B66" s="8" t="s">
        <v>81</v>
      </c>
      <c r="C66" s="9">
        <v>24000000</v>
      </c>
      <c r="D66" s="41">
        <v>217</v>
      </c>
      <c r="E66" s="44">
        <v>36</v>
      </c>
      <c r="F66" s="9">
        <f t="shared" si="0"/>
        <v>181</v>
      </c>
      <c r="G66" s="41">
        <v>24000000</v>
      </c>
      <c r="H66" s="42">
        <v>4026660</v>
      </c>
      <c r="I66" s="43">
        <f t="shared" si="2"/>
        <v>16.777750000000001</v>
      </c>
      <c r="J66" s="42">
        <f t="shared" si="5"/>
        <v>19973340</v>
      </c>
      <c r="K66" s="10">
        <f t="shared" si="3"/>
        <v>83.222250000000003</v>
      </c>
    </row>
    <row r="67" spans="1:11" x14ac:dyDescent="0.3">
      <c r="A67" s="7">
        <v>64</v>
      </c>
      <c r="B67" s="8" t="s">
        <v>82</v>
      </c>
      <c r="C67" s="9">
        <v>24000000</v>
      </c>
      <c r="D67" s="41">
        <v>194</v>
      </c>
      <c r="E67" s="54">
        <v>23</v>
      </c>
      <c r="F67" s="9">
        <f t="shared" si="0"/>
        <v>171</v>
      </c>
      <c r="G67" s="41">
        <v>23999998</v>
      </c>
      <c r="H67" s="54">
        <v>1288300</v>
      </c>
      <c r="I67" s="43">
        <f t="shared" si="2"/>
        <v>5.3679171139930926</v>
      </c>
      <c r="J67" s="42">
        <f t="shared" si="5"/>
        <v>22711698</v>
      </c>
      <c r="K67" s="10">
        <f t="shared" si="3"/>
        <v>94.632082886006913</v>
      </c>
    </row>
    <row r="68" spans="1:11" x14ac:dyDescent="0.3">
      <c r="A68" s="7">
        <v>65</v>
      </c>
      <c r="B68" s="8" t="s">
        <v>83</v>
      </c>
      <c r="C68" s="9">
        <v>24000000</v>
      </c>
      <c r="D68" s="41">
        <v>526</v>
      </c>
      <c r="E68" s="54">
        <v>1</v>
      </c>
      <c r="F68" s="9">
        <f t="shared" si="0"/>
        <v>525</v>
      </c>
      <c r="G68" s="41">
        <v>23966000</v>
      </c>
      <c r="H68" s="54">
        <v>32000</v>
      </c>
      <c r="I68" s="43">
        <f t="shared" si="2"/>
        <v>0.13352249019444212</v>
      </c>
      <c r="J68" s="42">
        <f t="shared" si="5"/>
        <v>23934000</v>
      </c>
      <c r="K68" s="10">
        <f t="shared" si="3"/>
        <v>99.866477509805563</v>
      </c>
    </row>
    <row r="69" spans="1:11" x14ac:dyDescent="0.3">
      <c r="A69" s="7">
        <v>66</v>
      </c>
      <c r="B69" s="8" t="s">
        <v>84</v>
      </c>
      <c r="C69" s="9">
        <v>60000000</v>
      </c>
      <c r="D69" s="41">
        <v>437</v>
      </c>
      <c r="E69" s="54">
        <v>3</v>
      </c>
      <c r="F69" s="9">
        <f t="shared" ref="F69:F81" si="6">+D69-E69</f>
        <v>434</v>
      </c>
      <c r="G69" s="41">
        <v>60000000</v>
      </c>
      <c r="H69" s="54">
        <v>300000</v>
      </c>
      <c r="I69" s="43">
        <f t="shared" si="2"/>
        <v>0.5</v>
      </c>
      <c r="J69" s="42">
        <f t="shared" si="5"/>
        <v>59700000</v>
      </c>
      <c r="K69" s="10">
        <f t="shared" si="3"/>
        <v>99.5</v>
      </c>
    </row>
    <row r="70" spans="1:11" x14ac:dyDescent="0.3">
      <c r="A70" s="7">
        <v>67</v>
      </c>
      <c r="B70" s="8" t="s">
        <v>85</v>
      </c>
      <c r="C70" s="9">
        <v>24000000</v>
      </c>
      <c r="D70" s="41">
        <v>318</v>
      </c>
      <c r="E70" s="44">
        <v>90</v>
      </c>
      <c r="F70" s="9">
        <f t="shared" si="6"/>
        <v>228</v>
      </c>
      <c r="G70" s="41">
        <v>24000000</v>
      </c>
      <c r="H70" s="42">
        <v>6456380</v>
      </c>
      <c r="I70" s="43">
        <f t="shared" si="2"/>
        <v>26.901583333333335</v>
      </c>
      <c r="J70" s="42">
        <f t="shared" si="5"/>
        <v>17543620</v>
      </c>
      <c r="K70" s="10">
        <f t="shared" si="3"/>
        <v>73.098416666666665</v>
      </c>
    </row>
    <row r="71" spans="1:11" x14ac:dyDescent="0.3">
      <c r="A71" s="7">
        <v>68</v>
      </c>
      <c r="B71" s="8" t="s">
        <v>86</v>
      </c>
      <c r="C71" s="9">
        <v>24000000</v>
      </c>
      <c r="D71" s="41">
        <v>173</v>
      </c>
      <c r="E71" s="54">
        <v>30</v>
      </c>
      <c r="F71" s="9">
        <f t="shared" si="6"/>
        <v>143</v>
      </c>
      <c r="G71" s="41">
        <v>23930000</v>
      </c>
      <c r="H71" s="55">
        <v>4190000</v>
      </c>
      <c r="I71" s="43">
        <f t="shared" ref="I71:I80" si="7">+H71*100/G71</f>
        <v>17.509402423735896</v>
      </c>
      <c r="J71" s="42">
        <f t="shared" si="5"/>
        <v>19740000</v>
      </c>
      <c r="K71" s="10">
        <f t="shared" ref="K71:K80" si="8">+J71*100/G71</f>
        <v>82.490597576264108</v>
      </c>
    </row>
    <row r="72" spans="1:11" x14ac:dyDescent="0.3">
      <c r="A72" s="7">
        <v>69</v>
      </c>
      <c r="B72" s="8" t="s">
        <v>87</v>
      </c>
      <c r="C72" s="9">
        <v>60000000</v>
      </c>
      <c r="D72" s="41">
        <v>269</v>
      </c>
      <c r="E72" s="54">
        <v>146</v>
      </c>
      <c r="F72" s="9">
        <v>123</v>
      </c>
      <c r="G72" s="41">
        <v>25965607</v>
      </c>
      <c r="H72" s="55">
        <v>13060800</v>
      </c>
      <c r="I72" s="43">
        <f t="shared" si="7"/>
        <v>50.300383888580001</v>
      </c>
      <c r="J72" s="42">
        <f>+G72-H72</f>
        <v>12904807</v>
      </c>
      <c r="K72" s="10">
        <f t="shared" si="8"/>
        <v>49.699616111419999</v>
      </c>
    </row>
    <row r="73" spans="1:11" x14ac:dyDescent="0.3">
      <c r="A73" s="7">
        <v>70</v>
      </c>
      <c r="B73" s="8" t="s">
        <v>88</v>
      </c>
      <c r="C73" s="9">
        <v>24000000</v>
      </c>
      <c r="D73" s="41">
        <v>177</v>
      </c>
      <c r="E73" s="54">
        <v>44</v>
      </c>
      <c r="F73" s="9">
        <f t="shared" si="6"/>
        <v>133</v>
      </c>
      <c r="G73" s="41">
        <v>14162800</v>
      </c>
      <c r="H73" s="55">
        <v>2875000</v>
      </c>
      <c r="I73" s="43">
        <f t="shared" si="7"/>
        <v>20.299658259666167</v>
      </c>
      <c r="J73" s="42">
        <f t="shared" si="5"/>
        <v>11287800</v>
      </c>
      <c r="K73" s="10">
        <f t="shared" si="8"/>
        <v>79.700341740333826</v>
      </c>
    </row>
    <row r="74" spans="1:11" x14ac:dyDescent="0.3">
      <c r="A74" s="7">
        <v>71</v>
      </c>
      <c r="B74" s="8" t="s">
        <v>89</v>
      </c>
      <c r="C74" s="9">
        <v>60000000</v>
      </c>
      <c r="D74" s="41">
        <v>218</v>
      </c>
      <c r="E74" s="44">
        <v>58</v>
      </c>
      <c r="F74" s="9">
        <f t="shared" si="6"/>
        <v>160</v>
      </c>
      <c r="G74" s="41">
        <v>34365768</v>
      </c>
      <c r="H74" s="42">
        <v>7525250</v>
      </c>
      <c r="I74" s="43">
        <f t="shared" si="7"/>
        <v>21.897517320142533</v>
      </c>
      <c r="J74" s="42">
        <f t="shared" si="5"/>
        <v>26840518</v>
      </c>
      <c r="K74" s="10">
        <f t="shared" si="8"/>
        <v>78.102482679857474</v>
      </c>
    </row>
    <row r="75" spans="1:11" x14ac:dyDescent="0.3">
      <c r="A75" s="7">
        <v>72</v>
      </c>
      <c r="B75" s="8" t="s">
        <v>90</v>
      </c>
      <c r="C75" s="9">
        <v>60000000</v>
      </c>
      <c r="D75" s="41">
        <v>347</v>
      </c>
      <c r="E75" s="44">
        <v>147</v>
      </c>
      <c r="F75" s="9">
        <f t="shared" si="6"/>
        <v>200</v>
      </c>
      <c r="G75" s="41">
        <v>39971655</v>
      </c>
      <c r="H75" s="42">
        <v>18475800</v>
      </c>
      <c r="I75" s="43">
        <f t="shared" si="7"/>
        <v>46.222254244914303</v>
      </c>
      <c r="J75" s="42">
        <f t="shared" si="5"/>
        <v>21495855</v>
      </c>
      <c r="K75" s="10">
        <f t="shared" si="8"/>
        <v>53.777745755085697</v>
      </c>
    </row>
    <row r="76" spans="1:11" x14ac:dyDescent="0.3">
      <c r="A76" s="7">
        <v>73</v>
      </c>
      <c r="B76" s="8" t="s">
        <v>91</v>
      </c>
      <c r="C76" s="9">
        <v>24000000</v>
      </c>
      <c r="D76" s="41">
        <v>21</v>
      </c>
      <c r="E76" s="44">
        <v>47</v>
      </c>
      <c r="F76" s="9">
        <f>+E76-D76</f>
        <v>26</v>
      </c>
      <c r="G76" s="41">
        <v>2680000</v>
      </c>
      <c r="H76" s="42">
        <v>1848000</v>
      </c>
      <c r="I76" s="43">
        <f t="shared" si="7"/>
        <v>68.955223880597018</v>
      </c>
      <c r="J76" s="42">
        <f>+G76-H76</f>
        <v>832000</v>
      </c>
      <c r="K76" s="10">
        <f t="shared" si="8"/>
        <v>31.044776119402986</v>
      </c>
    </row>
    <row r="77" spans="1:11" s="52" customFormat="1" x14ac:dyDescent="0.3">
      <c r="A77" s="46">
        <v>74</v>
      </c>
      <c r="B77" s="47" t="s">
        <v>92</v>
      </c>
      <c r="C77" s="41">
        <v>40000000</v>
      </c>
      <c r="D77" s="41">
        <v>244</v>
      </c>
      <c r="E77" s="48">
        <v>66</v>
      </c>
      <c r="F77" s="41">
        <f t="shared" si="6"/>
        <v>178</v>
      </c>
      <c r="G77" s="41">
        <v>32836010</v>
      </c>
      <c r="H77" s="49">
        <v>10658840</v>
      </c>
      <c r="I77" s="50">
        <f>+H77*100/G77</f>
        <v>32.460825782426063</v>
      </c>
      <c r="J77" s="49">
        <f t="shared" si="5"/>
        <v>22177170</v>
      </c>
      <c r="K77" s="51">
        <f t="shared" si="8"/>
        <v>67.539174217573944</v>
      </c>
    </row>
    <row r="78" spans="1:11" x14ac:dyDescent="0.3">
      <c r="A78" s="7">
        <v>75</v>
      </c>
      <c r="B78" s="8" t="s">
        <v>93</v>
      </c>
      <c r="C78" s="9">
        <v>40000000</v>
      </c>
      <c r="D78" s="41">
        <v>306</v>
      </c>
      <c r="E78" s="44">
        <v>84</v>
      </c>
      <c r="F78" s="9">
        <f t="shared" si="6"/>
        <v>222</v>
      </c>
      <c r="G78" s="41">
        <v>40000000</v>
      </c>
      <c r="H78" s="42">
        <v>9386313</v>
      </c>
      <c r="I78" s="43">
        <f t="shared" si="7"/>
        <v>23.4657825</v>
      </c>
      <c r="J78" s="42">
        <f t="shared" si="5"/>
        <v>30613687</v>
      </c>
      <c r="K78" s="10">
        <f t="shared" si="8"/>
        <v>76.534217499999997</v>
      </c>
    </row>
    <row r="79" spans="1:11" x14ac:dyDescent="0.3">
      <c r="A79" s="7">
        <v>76</v>
      </c>
      <c r="B79" s="8" t="s">
        <v>0</v>
      </c>
      <c r="C79" s="9">
        <v>24000000</v>
      </c>
      <c r="D79" s="41">
        <v>296</v>
      </c>
      <c r="E79" s="44">
        <v>71</v>
      </c>
      <c r="F79" s="9">
        <f t="shared" si="6"/>
        <v>225</v>
      </c>
      <c r="G79" s="41">
        <v>24000000</v>
      </c>
      <c r="H79" s="42">
        <v>4592800</v>
      </c>
      <c r="I79" s="43">
        <f t="shared" si="7"/>
        <v>19.136666666666667</v>
      </c>
      <c r="J79" s="42">
        <f t="shared" si="5"/>
        <v>19407200</v>
      </c>
      <c r="K79" s="10">
        <f t="shared" si="8"/>
        <v>80.86333333333333</v>
      </c>
    </row>
    <row r="80" spans="1:11" s="52" customFormat="1" x14ac:dyDescent="0.3">
      <c r="A80" s="46">
        <v>77</v>
      </c>
      <c r="B80" s="47" t="s">
        <v>94</v>
      </c>
      <c r="C80" s="41">
        <v>24000000</v>
      </c>
      <c r="D80" s="41">
        <v>176</v>
      </c>
      <c r="E80" s="48">
        <v>30</v>
      </c>
      <c r="F80" s="41">
        <f t="shared" si="6"/>
        <v>146</v>
      </c>
      <c r="G80" s="41">
        <v>23673000</v>
      </c>
      <c r="H80" s="49">
        <v>3950000</v>
      </c>
      <c r="I80" s="50">
        <f t="shared" si="7"/>
        <v>16.685675664258859</v>
      </c>
      <c r="J80" s="49">
        <f t="shared" si="5"/>
        <v>19723000</v>
      </c>
      <c r="K80" s="51">
        <f t="shared" si="8"/>
        <v>83.314324335741134</v>
      </c>
    </row>
    <row r="81" spans="1:11" x14ac:dyDescent="0.3">
      <c r="A81" s="56" t="s">
        <v>14</v>
      </c>
      <c r="B81" s="57" t="s">
        <v>95</v>
      </c>
      <c r="C81" s="58">
        <v>2956000000</v>
      </c>
      <c r="D81" s="59">
        <v>18342</v>
      </c>
      <c r="E81" s="79">
        <f>SUM(E4:E80)</f>
        <v>5394</v>
      </c>
      <c r="F81" s="58">
        <f t="shared" si="6"/>
        <v>12948</v>
      </c>
      <c r="G81" s="61">
        <f>SUM(G4:G80)</f>
        <v>2092821369</v>
      </c>
      <c r="H81" s="62">
        <f>SUM(H4:H80)</f>
        <v>535934798</v>
      </c>
      <c r="I81" s="80">
        <f>+H81*100/ G81</f>
        <v>25.608243777445871</v>
      </c>
      <c r="J81" s="64">
        <f>+G81-H81</f>
        <v>1556886571</v>
      </c>
      <c r="K81" s="65">
        <f>+J81*100/ G81</f>
        <v>74.391756222554122</v>
      </c>
    </row>
    <row r="82" spans="1:11" s="67" customFormat="1" x14ac:dyDescent="0.3">
      <c r="A82" s="66"/>
      <c r="C82" s="68"/>
      <c r="D82" s="69"/>
      <c r="E82" s="68"/>
      <c r="F82" s="68"/>
      <c r="G82" s="69"/>
      <c r="H82" s="68">
        <f>G81-H81</f>
        <v>1556886571</v>
      </c>
      <c r="I82" s="70">
        <f>H81*100/H82</f>
        <v>34.423496739121141</v>
      </c>
      <c r="J82" s="68">
        <f>G81-J81</f>
        <v>535934798</v>
      </c>
      <c r="K82" s="67">
        <f>J82*100/G81</f>
        <v>25.608243777445871</v>
      </c>
    </row>
    <row r="83" spans="1:11" x14ac:dyDescent="0.3">
      <c r="H83" s="16">
        <f>+H81+J81</f>
        <v>2092821369</v>
      </c>
    </row>
  </sheetData>
  <mergeCells count="1">
    <mergeCell ref="A2:K2"/>
  </mergeCells>
  <pageMargins left="0.7" right="0.7" top="0.75" bottom="0.75" header="0.3" footer="0.3"/>
  <ignoredErrors>
    <ignoredError sqref="F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เงินทุนหมุนเวียน</vt:lpstr>
      <vt:lpstr>เงินอุดหนุน</vt:lpstr>
      <vt:lpstr>สัมมาชีพ</vt:lpstr>
      <vt:lpstr>รายละเอียดสัมมาชีพฯ</vt:lpstr>
      <vt:lpstr>ที่ไม่อยู่ในพื้นที่สัมมาชีพ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Paweena_pu</dc:creator>
  <cp:lastModifiedBy>Paweena_pu</cp:lastModifiedBy>
  <cp:lastPrinted>2017-11-17T08:43:39Z</cp:lastPrinted>
  <dcterms:created xsi:type="dcterms:W3CDTF">2017-11-15T07:48:41Z</dcterms:created>
  <dcterms:modified xsi:type="dcterms:W3CDTF">2017-11-17T11:47:21Z</dcterms:modified>
</cp:coreProperties>
</file>